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pring-2012" sheetId="1" r:id="rId1"/>
  </sheets>
  <definedNames/>
  <calcPr fullCalcOnLoad="1"/>
</workbook>
</file>

<file path=xl/sharedStrings.xml><?xml version="1.0" encoding="utf-8"?>
<sst xmlns="http://schemas.openxmlformats.org/spreadsheetml/2006/main" count="269" uniqueCount="254">
  <si>
    <t>ΟΠΤΙΚΟΣ ΠΡΟΓΡΑΜΜΑΤΙΣΜΟΣ</t>
  </si>
  <si>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</si>
  <si>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</si>
  <si>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</si>
  <si>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</si>
  <si>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</si>
  <si>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</si>
  <si>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</si>
  <si>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</si>
  <si>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</si>
  <si>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</si>
  <si>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</si>
  <si>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</si>
  <si>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doris_kav@hotmail.com</t>
  </si>
  <si>
    <t>Παπατάσου Κυριακή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</si>
  <si>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</si>
  <si>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</si>
  <si>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t>άμεσα με τον καθηγητή διότι υπάρχουνε σπουδαστές που χάνουν το μάθημα για Σεπτέμβρη.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</si>
  <si>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</si>
  <si>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</si>
  <si>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</si>
  <si>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Σύνολο</t>
  </si>
  <si>
    <t xml:space="preserve"> </t>
  </si>
  <si>
    <r>
      <t>·</t>
    </r>
    <r>
      <rPr>
        <sz val="14"/>
        <rFont val="Times New Roman"/>
        <family val="1"/>
      </rPr>
      <t>     Πχ. Σπουδαστής με εργασία 9 και βαθμό εξέτασης 3 ο βαθμός της εργασίας γίνεται 5. Συνεπώς, οι σπουδαστές που ανήκουν σε αυτή την κατηγορία να επικοινωνήσουνε</t>
    </r>
  </si>
  <si>
    <t>Κουφού Ειρήνη</t>
  </si>
  <si>
    <t>Ράλλης Χρήστος</t>
  </si>
  <si>
    <t>Παρακαλούνται να επικοινωνήσουνε άμεσα με ον διδάσκοντα στο email lantzos@teiser.gr μέχρι 14/2/12</t>
  </si>
  <si>
    <t>ΕΑΡΙΝΟ ΕΞΑΜΗΝΟ 2012 ΕΡΓΑΣΤΗΡΙΟ</t>
  </si>
  <si>
    <t>Ζάπτσες Χρήστος</t>
  </si>
  <si>
    <t>Τσελεπής Αριστείδης</t>
  </si>
  <si>
    <t>Ζιγκιρκας Γρηγόρης</t>
  </si>
  <si>
    <t>Σπυριδωνίδου Αγάπη</t>
  </si>
  <si>
    <t>Καρατζοπούλου Μιχαέλα</t>
  </si>
  <si>
    <t>Ντόβα Μυρτώ</t>
  </si>
  <si>
    <t>Τσόλη Μαρία</t>
  </si>
  <si>
    <t>Φιλιππίδου Ελλάδα</t>
  </si>
  <si>
    <t>Μπαλατσού Ζωή</t>
  </si>
  <si>
    <t>Καρυοφυλλάκη Μαριάνθη</t>
  </si>
  <si>
    <t>Γκίνα Σταματία</t>
  </si>
  <si>
    <t>Παπαδόπουλος Κωνσταντίνος</t>
  </si>
  <si>
    <t>Σκίλλος Γιώργος</t>
  </si>
  <si>
    <t>Αρβανίτης Αντώνης</t>
  </si>
  <si>
    <t>Τάσσιος Μάριος</t>
  </si>
  <si>
    <t>Ραβανίδου Ευδοξία</t>
  </si>
  <si>
    <t>Σίσκου Μαλαματένια</t>
  </si>
  <si>
    <t>Φελεκίδου Ελένη</t>
  </si>
  <si>
    <t>Σαριανίδου Χαρίκλεια</t>
  </si>
  <si>
    <t>Διαχείριση πρατηρίου καυσίμων και Τιμολόγιση</t>
  </si>
  <si>
    <t>Κορακιανίτη Μαρία</t>
  </si>
  <si>
    <t>Γεράνης Μιχαήλ</t>
  </si>
  <si>
    <t>Μπελέρη Αιντα</t>
  </si>
  <si>
    <t>Καραβασίλη Ευγενία</t>
  </si>
  <si>
    <t>Παιχνίδι Γνώσεων</t>
  </si>
  <si>
    <t>Καιαφας Παναγιώτης</t>
  </si>
  <si>
    <t>Καταπόδης Πέτρος</t>
  </si>
  <si>
    <t>Τεστ σχολής οδηγών</t>
  </si>
  <si>
    <t>Γκανάτσιου Μαρία</t>
  </si>
  <si>
    <t>Διαχείριση Αποθήκης Πτηνοτροφικής Μονάδας</t>
  </si>
  <si>
    <t>Γρηγοριάδου Ευαγγελία</t>
  </si>
  <si>
    <t>Κέππας Θωμάς</t>
  </si>
  <si>
    <t>Οι συνταγές μου</t>
  </si>
  <si>
    <t>Φουλιδής Ιωάννης</t>
  </si>
  <si>
    <t>Αθανασίου Αποστόλης</t>
  </si>
  <si>
    <t>Λευτέρης Κατμάδας</t>
  </si>
  <si>
    <t>Τεστ γνώσεων πολλαπλής Επιλογής</t>
  </si>
  <si>
    <t>Δούζης Θωμάς</t>
  </si>
  <si>
    <t>Τσαβλής Ευστάθιος;</t>
  </si>
  <si>
    <t>Virtual Piano</t>
  </si>
  <si>
    <t>Κύρκος Αντώνης</t>
  </si>
  <si>
    <t>Οδηγός Σωστής Διατροφής</t>
  </si>
  <si>
    <t>Εμμανουηλίδης Γιώργος</t>
  </si>
  <si>
    <t>Κωνσταντινίδης Γιώργος</t>
  </si>
  <si>
    <t>Μαριδάκη Άννα</t>
  </si>
  <si>
    <t>Κούλα Κλάρα</t>
  </si>
  <si>
    <t>Καρανάσιος Αθανάσιος</t>
  </si>
  <si>
    <t>Ευθυμιάδης Παύλος</t>
  </si>
  <si>
    <t>Κυζιρίδης Στέλιος</t>
  </si>
  <si>
    <t>Σουλούγκας Δημήτρης</t>
  </si>
  <si>
    <t>Μινι Μάρκετ</t>
  </si>
  <si>
    <t>Σπυριάδης Γεώργιος</t>
  </si>
  <si>
    <t>Media Player</t>
  </si>
  <si>
    <t>Κανδύλας Νίκος</t>
  </si>
  <si>
    <t>Μηλούση Μαρία</t>
  </si>
  <si>
    <t>Παπας Θωμάς</t>
  </si>
  <si>
    <t>Πετρίδου Μαρία</t>
  </si>
  <si>
    <t>Κολεβέντης Γιώργος</t>
  </si>
  <si>
    <t>Angenta</t>
  </si>
  <si>
    <t>Ζιώγου Θεοδώρα</t>
  </si>
  <si>
    <t>Οικονόμου Μάρθα</t>
  </si>
  <si>
    <t>Μπουκίκας Ευστάθιος</t>
  </si>
  <si>
    <t>Σαμίου Παναγιώτης</t>
  </si>
  <si>
    <t>Creepers</t>
  </si>
  <si>
    <t>Ανεβλαβής Σταυρος</t>
  </si>
  <si>
    <t>Βασαιτης Δημήτρης</t>
  </si>
  <si>
    <t>Παληάς Κλέαρχος</t>
  </si>
  <si>
    <t>Αλεπόπουλος Βασίλης</t>
  </si>
  <si>
    <t>Φερο-Παντίδης Άρης</t>
  </si>
  <si>
    <t>Καρανίκα Χρυσάνθη</t>
  </si>
  <si>
    <t>Κωνσταντινίδου Ευδοκία</t>
  </si>
  <si>
    <t>Encoding-Decoding</t>
  </si>
  <si>
    <t>Αναστασιάδης Νικόλαος</t>
  </si>
  <si>
    <t>Λάζος Παναγιώτης</t>
  </si>
  <si>
    <t>Πουταχίδου Δροσιά</t>
  </si>
  <si>
    <t>Εικονικό Πληκτρολόγιο C#</t>
  </si>
  <si>
    <t>Γκόγκου Ανθουλα</t>
  </si>
  <si>
    <t>Κεμανετζίδου Κωνσταντινια</t>
  </si>
  <si>
    <t>Τζήγκας Ηρακλής</t>
  </si>
  <si>
    <t>Fast Food Management</t>
  </si>
  <si>
    <t>Παπαγεωργίου Βασίλης</t>
  </si>
  <si>
    <t>Βαθμολόγια</t>
  </si>
  <si>
    <t>Χατζινικολάου Νίκος</t>
  </si>
  <si>
    <t>Κρεμάλα Visual Studio</t>
  </si>
  <si>
    <t>Γιαβρούδης Κωνσταντίνος</t>
  </si>
  <si>
    <t>Καζακίδου Χρύσα</t>
  </si>
  <si>
    <t>Πετρούσης Πέτρος</t>
  </si>
  <si>
    <t>Φιδάκι</t>
  </si>
  <si>
    <t>Παπαζογλου Παναγιώτης</t>
  </si>
  <si>
    <t>Ραπτόπουλος Αιμίλιο</t>
  </si>
  <si>
    <t>Calculator iPhone</t>
  </si>
  <si>
    <t>Ντιρλής Κωνσταντίνος</t>
  </si>
  <si>
    <t>Παπαδάκης Ιωάννης</t>
  </si>
  <si>
    <t>Σημαιοφορίδης Βασίλειος</t>
  </si>
  <si>
    <t>Τσακαλάκης Αποστόλης</t>
  </si>
  <si>
    <t>Πιτσιος Παναγιώτης</t>
  </si>
  <si>
    <t>Λυκούδη Πηγή</t>
  </si>
  <si>
    <t>Βασιλειάδης Αχιλέας</t>
  </si>
  <si>
    <t>Βρεττός Γιώργος</t>
  </si>
  <si>
    <t>Παιτοτσογλου Θεόδωρος</t>
  </si>
  <si>
    <t>Μπούρας Βασίλειος</t>
  </si>
  <si>
    <t>Τσέκης Μάριος-Ανδρέας</t>
  </si>
  <si>
    <t>iphone Application sto xCode 'Μπαλάκια game'</t>
  </si>
  <si>
    <t>Ευριπίδου Χρήστος</t>
  </si>
  <si>
    <t>Ζάσαρου Μαρία</t>
  </si>
  <si>
    <t>Τσαλκιτζής Γεώργιος</t>
  </si>
  <si>
    <t>Παπουτσάκη Σοφία</t>
  </si>
  <si>
    <t>Τσαλή Δήμητρα</t>
  </si>
  <si>
    <t>Νανιοπούλου Ελένη</t>
  </si>
  <si>
    <t>eleni_nani21090@hotmail.com</t>
  </si>
  <si>
    <t>Κατσάνη Βασιλική</t>
  </si>
  <si>
    <t>xatzigiannena_vasoula@hotmail.com</t>
  </si>
  <si>
    <t>Ταλάσογλου Αλέξανδρος</t>
  </si>
  <si>
    <t>Τσιαμπούλη Σοφία</t>
  </si>
  <si>
    <t>Καρανίκα Ευή</t>
  </si>
  <si>
    <t>Πλουσίου Αναστασία</t>
  </si>
  <si>
    <t>anastasiaplous@gmail.com</t>
  </si>
  <si>
    <t>Εταιρία κινητής Τηλεφωνίας</t>
  </si>
  <si>
    <t>Νικηφορίδης Ιωάννης</t>
  </si>
  <si>
    <t>Γκαρακούνης Γιώργος</t>
  </si>
  <si>
    <t>Ζαφειρείου Βασιλεία</t>
  </si>
  <si>
    <t>Δημισκίδης Αναστάσιος</t>
  </si>
  <si>
    <t>Μανικάτη Άννα</t>
  </si>
  <si>
    <t>Πράβιτας Κωνσταντίνος</t>
  </si>
  <si>
    <t>Σωτηριάδης Νίκος</t>
  </si>
  <si>
    <t>Γιαννακάκης Νικόλαος</t>
  </si>
  <si>
    <t>Γκιριτζής Σταύρος</t>
  </si>
  <si>
    <t>Μπομποτά Ελένη</t>
  </si>
  <si>
    <t>Μαυρομάτη Στυλιανή</t>
  </si>
  <si>
    <t>Σπαθής Απόστολος</t>
  </si>
  <si>
    <t>Γαβριηλίδης Νικόλαος</t>
  </si>
  <si>
    <t>Μπούρα Βασιλική</t>
  </si>
  <si>
    <t>Σάββα Τάνια</t>
  </si>
  <si>
    <t>Σιδηρόπουλος Παναγιώτης</t>
  </si>
  <si>
    <t>Παλληκαρίδης Αλέξανδρος</t>
  </si>
  <si>
    <t>Μποιλος Αθανάσιος</t>
  </si>
  <si>
    <t>Μπουτκοβαλής Αθανάσιος </t>
  </si>
  <si>
    <t>boutko_89@hotmail.com</t>
  </si>
  <si>
    <t>Ψηφιακός Ιστορικός Χάρτης Ελλάδος</t>
  </si>
  <si>
    <t>Στεργιώτης Στέλιος</t>
  </si>
  <si>
    <t>Τουτλατζής Νίκος</t>
  </si>
  <si>
    <t>Παπαδόπουλος Θεόδωρος</t>
  </si>
  <si>
    <t>Καλπαχτσίδης Διονύσιος</t>
  </si>
  <si>
    <t>Νάτσης Χρήστος</t>
  </si>
  <si>
    <t>natsisXr@hotmail.com</t>
  </si>
  <si>
    <t>Φαρφάρα Ελενα</t>
  </si>
  <si>
    <t>Λαμπροπούλου Δέσποινα</t>
  </si>
  <si>
    <t>Κεχαγιάς Δημήτριος</t>
  </si>
  <si>
    <t>Παιχνίδι 'Find the code'</t>
  </si>
  <si>
    <t>Γκογκόπουλος Νίκος</t>
  </si>
  <si>
    <t>Κάβα Ποτών (διαχείριση)</t>
  </si>
  <si>
    <t>Αδαμούδη Σουλτάνα</t>
  </si>
  <si>
    <t>Ξανθοπούλου Βικτωρία</t>
  </si>
  <si>
    <t>Πασχαλίδης Πασχάλης</t>
  </si>
  <si>
    <t>Παπάς Ιωάννης</t>
  </si>
  <si>
    <t>Πέτσος Παναγιώτης</t>
  </si>
  <si>
    <t>Καβράκης Ιωάννης</t>
  </si>
  <si>
    <t>Παιδιατρείο</t>
  </si>
  <si>
    <t>Σαραντίδου Χριστίνα</t>
  </si>
  <si>
    <t>Δεβετζή Μαρία</t>
  </si>
  <si>
    <t>Λορέτζου Χριστίνα</t>
  </si>
  <si>
    <t>Ουρουμίδης Αθανάσιος</t>
  </si>
  <si>
    <t>sakis89@gmail.com</t>
  </si>
  <si>
    <t>Μουρατίδης Νίκος</t>
  </si>
  <si>
    <t>devil.gr@windowslive.com</t>
  </si>
  <si>
    <t>Αραπατσάκου Γεωργία</t>
  </si>
  <si>
    <t>Παιχνίδι Γνώσεων τύπου trivial</t>
  </si>
  <si>
    <t>Ράλλης Δημήτρης</t>
  </si>
  <si>
    <t>Τζένος Κωνσταντίνος</t>
  </si>
  <si>
    <t>Ντώνου Ευγενία</t>
  </si>
  <si>
    <t>Μπαναβού Νίκη</t>
  </si>
  <si>
    <t>Εορτολόγιο σε visual studio</t>
  </si>
  <si>
    <t>Γανωτή Ιωάννα</t>
  </si>
  <si>
    <t>Μπεκιάρης Θεόδωρος</t>
  </si>
  <si>
    <t>Σολα Σοφιόλα</t>
  </si>
  <si>
    <t>Μπαντας Ιωάννης</t>
  </si>
  <si>
    <t>Κοτσαμπουικιδου Σαββούλα</t>
  </si>
  <si>
    <t>Χατζηαδαμίδου Πηνελόπη</t>
  </si>
  <si>
    <t>Σαράφης Χρήστος</t>
  </si>
  <si>
    <t>Πανταζής Σάββας</t>
  </si>
  <si>
    <t>Αλατά Ιωάννα</t>
  </si>
  <si>
    <t>joalata@yahoo.gr</t>
  </si>
  <si>
    <t>Τσούκα Θωμαή</t>
  </si>
  <si>
    <t>thomai_tsouka@hotmail.com</t>
  </si>
  <si>
    <t>Γκίστη Όραλτ</t>
  </si>
  <si>
    <t>Λουίζου Μαρία</t>
  </si>
  <si>
    <t>Πλαρινού Ελένη</t>
  </si>
  <si>
    <t>Αγγελίδου Αναστασία</t>
  </si>
  <si>
    <t>gr_natasa@hotmail.com</t>
  </si>
  <si>
    <t>Quiz game</t>
  </si>
  <si>
    <t>Μητράι Δημήτρης</t>
  </si>
  <si>
    <t>Αχτσή Ελισάβετ</t>
  </si>
  <si>
    <t>Τσαχιρίδου Φωτεινή</t>
  </si>
  <si>
    <t>Κοντοφακα Μαργαρίτα</t>
  </si>
  <si>
    <t>Ερωτηματολόγιο Σχολής οδηγών</t>
  </si>
  <si>
    <t>Κοκκορης Κωνσταντίνος</t>
  </si>
  <si>
    <t>Τραμπουλής Μιχάλης</t>
  </si>
  <si>
    <t>Ξενάκης Κωνσταντίνος</t>
  </si>
  <si>
    <t>Γιωκουμή Φωτεινή</t>
  </si>
  <si>
    <t>Αντζέντα + games</t>
  </si>
  <si>
    <t>Τριάντη Μαρκέλα</t>
  </si>
  <si>
    <t>Δημητρίου Ιωάννης</t>
  </si>
  <si>
    <t>ioan_dimi@hotmail.com</t>
  </si>
  <si>
    <t>Μάρκου Κώστας</t>
  </si>
  <si>
    <t>Καραιωακειμ Ειρήνή</t>
  </si>
  <si>
    <t>Ασλανίδης Αθανάσιος</t>
  </si>
  <si>
    <t>lestat.n@hotmail.com</t>
  </si>
  <si>
    <t>Μπάσκετ πρωτάθλημα</t>
  </si>
  <si>
    <t>Κατσάκα Σταυρούλα</t>
  </si>
  <si>
    <t>stlk_5671@hotmail.com</t>
  </si>
  <si>
    <t>Θεωρητικό memo, listbox, pop-up menu</t>
  </si>
  <si>
    <t>Τύπου Πολυξένη</t>
  </si>
  <si>
    <t>xentyp@hotmail.com</t>
  </si>
  <si>
    <t>Λαζαρίδης Δημήτρης</t>
  </si>
  <si>
    <t>Χρυσοβέργη Μαρία</t>
  </si>
  <si>
    <t>Βάση Δεδομένων video club</t>
  </si>
  <si>
    <t>Μυτιληνός Φώτης</t>
  </si>
  <si>
    <t>Δοξακάκης Σταύρος</t>
  </si>
  <si>
    <t>Φουρουτζόγλλυ Ανατολή</t>
  </si>
  <si>
    <t>Ιωαννίδου Δέσποινα</t>
  </si>
  <si>
    <t>Βάτση Στυλιαννή</t>
  </si>
  <si>
    <t>Καραγκιαβούτη Ιωάννα</t>
  </si>
  <si>
    <t>Δημητρίου Γιώργος Χρήστος</t>
  </si>
  <si>
    <t>Φλάσκου Αριάδνη</t>
  </si>
  <si>
    <t>Καμπούρη Πετρούλα</t>
  </si>
  <si>
    <t>Αμπατζίδης Μάριος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</si>
</sst>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sz val="10"/>
      <name val="Verdana"/>
      <family val="2"/>
    </font>
    <font>
      <b/>
      <u val="single"/>
      <sz val="10"/>
      <color indexed="12"/>
      <name val="Arial Greek"/>
      <family val="2"/>
    </font>
    <font>
      <sz val="10"/>
      <color indexed="8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TimesNew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  <font>
      <b/>
      <sz val="10"/>
      <color indexed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1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16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16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6"/>
    </xf>
    <xf numFmtId="0" fontId="21" fillId="0" borderId="0" xfId="0" applyFont="1" applyAlignment="1">
      <alignment horizontal="left" indent="6"/>
    </xf>
    <xf numFmtId="0" fontId="22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9" fillId="0" borderId="0" xfId="16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s_kav@hotmail.com" TargetMode="External" /><Relationship Id="rId2" Type="http://schemas.openxmlformats.org/officeDocument/2006/relationships/hyperlink" Target="mailto:lantzos@teiser.gr" TargetMode="External" /><Relationship Id="rId3" Type="http://schemas.openxmlformats.org/officeDocument/2006/relationships/hyperlink" Target="mailto:eleni_nani21090@hotmail.com" TargetMode="External" /><Relationship Id="rId4" Type="http://schemas.openxmlformats.org/officeDocument/2006/relationships/hyperlink" Target="mailto:xatzigiannena_vasoula@hotmail.com" TargetMode="External" /><Relationship Id="rId5" Type="http://schemas.openxmlformats.org/officeDocument/2006/relationships/hyperlink" Target="mailto:anastasiaplous@gmail.com" TargetMode="External" /><Relationship Id="rId6" Type="http://schemas.openxmlformats.org/officeDocument/2006/relationships/hyperlink" Target="mailto:natsisXr@hotmail.com" TargetMode="External" /><Relationship Id="rId7" Type="http://schemas.openxmlformats.org/officeDocument/2006/relationships/hyperlink" Target="mailto:sakis89@gmail.com" TargetMode="External" /><Relationship Id="rId8" Type="http://schemas.openxmlformats.org/officeDocument/2006/relationships/hyperlink" Target="mailto:devil.gr@windowslive.com" TargetMode="External" /><Relationship Id="rId9" Type="http://schemas.openxmlformats.org/officeDocument/2006/relationships/hyperlink" Target="mailto:joalata@yahoo.gr" TargetMode="External" /><Relationship Id="rId10" Type="http://schemas.openxmlformats.org/officeDocument/2006/relationships/hyperlink" Target="mailto:thomai_tsouka@hotmail.com" TargetMode="External" /><Relationship Id="rId11" Type="http://schemas.openxmlformats.org/officeDocument/2006/relationships/hyperlink" Target="mailto:gr_natasa@hotmail.com" TargetMode="External" /><Relationship Id="rId12" Type="http://schemas.openxmlformats.org/officeDocument/2006/relationships/hyperlink" Target="mailto:doris_kav@hotmail.com" TargetMode="External" /><Relationship Id="rId13" Type="http://schemas.openxmlformats.org/officeDocument/2006/relationships/hyperlink" Target="mailto:ioan_dimi@hotmail.com" TargetMode="External" /><Relationship Id="rId14" Type="http://schemas.openxmlformats.org/officeDocument/2006/relationships/hyperlink" Target="mailto:lestat.n@hotmail.com" TargetMode="External" /><Relationship Id="rId15" Type="http://schemas.openxmlformats.org/officeDocument/2006/relationships/hyperlink" Target="mailto:stlk_5671@hotmail.com" TargetMode="External" /><Relationship Id="rId16" Type="http://schemas.openxmlformats.org/officeDocument/2006/relationships/hyperlink" Target="mailto:xentyp@hot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tabSelected="1" zoomScale="90" zoomScaleNormal="90" workbookViewId="0" topLeftCell="A1">
      <pane ySplit="6" topLeftCell="BM111" activePane="bottomLeft" state="frozen"/>
      <selection pane="topLeft" activeCell="A1" sqref="A1"/>
      <selection pane="bottomLeft" activeCell="F149" sqref="F149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"/>
      <c r="P1" s="4"/>
      <c r="Q1" s="4"/>
      <c r="R1" s="4"/>
    </row>
    <row r="2" spans="1:18" ht="23.2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  <c r="P2" s="5"/>
      <c r="Q2" s="5"/>
      <c r="R2" s="5"/>
    </row>
    <row r="3" spans="1:18" ht="23.25" customHeight="1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21</v>
      </c>
      <c r="I6" s="8" t="s">
        <v>10</v>
      </c>
      <c r="J6" s="8" t="s">
        <v>9</v>
      </c>
      <c r="K6" s="9" t="s">
        <v>11</v>
      </c>
      <c r="L6" s="7"/>
      <c r="M6" s="7" t="s">
        <v>12</v>
      </c>
      <c r="N6" s="5"/>
      <c r="O6" s="5"/>
    </row>
    <row r="7" spans="1:15" ht="23.25">
      <c r="A7" s="5"/>
      <c r="B7" s="5"/>
      <c r="C7" s="5"/>
      <c r="D7" s="5"/>
      <c r="E7" s="5"/>
      <c r="F7" s="5"/>
      <c r="G7" s="5"/>
      <c r="H7" s="26"/>
      <c r="I7" s="5"/>
      <c r="J7" s="5"/>
      <c r="K7" s="6"/>
      <c r="L7" s="5"/>
      <c r="M7" s="5"/>
      <c r="N7" s="5"/>
      <c r="O7" s="5"/>
    </row>
    <row r="8" spans="1:11" ht="12.75">
      <c r="A8" s="1">
        <v>1</v>
      </c>
      <c r="B8" t="s">
        <v>28</v>
      </c>
      <c r="C8">
        <v>1283</v>
      </c>
      <c r="D8" s="2">
        <v>6</v>
      </c>
      <c r="E8" s="2">
        <f>D8*0.4</f>
        <v>2.4000000000000004</v>
      </c>
      <c r="G8" s="2">
        <f>F8*0.6</f>
        <v>0</v>
      </c>
      <c r="H8" s="27">
        <f>IF(I8&gt;3,E8+G8,E8+G8)</f>
        <v>2.4000000000000004</v>
      </c>
      <c r="I8" s="2">
        <f>-(D8-F8)</f>
        <v>-6</v>
      </c>
      <c r="J8" s="2">
        <f>IF(D8="","",IF((D8-F8)&gt;3,(F8+2)*0.4+F8*0.6,H8))</f>
        <v>0.8</v>
      </c>
      <c r="K8" s="10" t="s">
        <v>13</v>
      </c>
    </row>
    <row r="9" spans="2:11" ht="12.75">
      <c r="B9" t="s">
        <v>29</v>
      </c>
      <c r="C9">
        <v>1531</v>
      </c>
      <c r="D9" s="2">
        <v>6</v>
      </c>
      <c r="H9" s="27"/>
      <c r="K9" s="10"/>
    </row>
    <row r="10" spans="8:11" ht="12.75">
      <c r="H10" s="27"/>
      <c r="K10" s="10"/>
    </row>
    <row r="11" spans="8:11" ht="12.75">
      <c r="H11" s="27"/>
      <c r="I11" s="2">
        <f aca="true" t="shared" si="0" ref="I11:I56">IF(D11="","",-(D11-F11))</f>
      </c>
      <c r="J11" s="2">
        <f aca="true" t="shared" si="1" ref="J11:J56">IF(D11="","",IF((D11-F11)&gt;3,(F11+2)*0.4+F11*0.6,H11))</f>
      </c>
      <c r="K11" s="10"/>
    </row>
    <row r="12" spans="1:11" ht="12.75">
      <c r="A12" s="1">
        <v>2</v>
      </c>
      <c r="B12" t="s">
        <v>25</v>
      </c>
      <c r="C12">
        <v>1357</v>
      </c>
      <c r="D12" s="2">
        <v>7.5</v>
      </c>
      <c r="E12" s="2">
        <f>D12*0.4</f>
        <v>3</v>
      </c>
      <c r="G12" s="2">
        <f>F12*0.6</f>
        <v>0</v>
      </c>
      <c r="H12" s="27">
        <f>E12+G12</f>
        <v>3</v>
      </c>
      <c r="I12" s="2">
        <f t="shared" si="0"/>
        <v>-7.5</v>
      </c>
      <c r="J12" s="2">
        <f t="shared" si="1"/>
        <v>0.8</v>
      </c>
      <c r="K12" s="10"/>
    </row>
    <row r="13" spans="2:11" ht="12.75">
      <c r="B13" t="s">
        <v>24</v>
      </c>
      <c r="C13">
        <v>1457</v>
      </c>
      <c r="D13" s="2">
        <v>7.5</v>
      </c>
      <c r="E13" s="2">
        <f>D13*0.4</f>
        <v>3</v>
      </c>
      <c r="G13" s="2">
        <f>F13*0.6</f>
        <v>0</v>
      </c>
      <c r="H13" s="28">
        <f>E13+G13</f>
        <v>3</v>
      </c>
      <c r="I13" s="2">
        <f t="shared" si="0"/>
        <v>-7.5</v>
      </c>
      <c r="J13" s="2">
        <f t="shared" si="1"/>
        <v>0.8</v>
      </c>
      <c r="K13" s="10"/>
    </row>
    <row r="14" spans="5:11" ht="12.75">
      <c r="E14" s="2">
        <f>D14*0.4</f>
        <v>0</v>
      </c>
      <c r="G14" s="2">
        <f>F14*0.6</f>
        <v>0</v>
      </c>
      <c r="H14" s="28">
        <f>E14+G14</f>
        <v>0</v>
      </c>
      <c r="I14" s="2">
        <f t="shared" si="0"/>
      </c>
      <c r="J14" s="2">
        <f t="shared" si="1"/>
      </c>
      <c r="K14" s="10"/>
    </row>
    <row r="15" spans="8:10" ht="12.75">
      <c r="H15" s="27"/>
      <c r="I15" s="2">
        <f t="shared" si="0"/>
      </c>
      <c r="J15" s="2">
        <f t="shared" si="1"/>
      </c>
    </row>
    <row r="16" spans="1:11" ht="12.75">
      <c r="A16" s="1">
        <v>3</v>
      </c>
      <c r="B16" t="s">
        <v>30</v>
      </c>
      <c r="C16">
        <v>2897</v>
      </c>
      <c r="D16" s="2">
        <v>9</v>
      </c>
      <c r="E16" s="2">
        <f>D16*0.4</f>
        <v>3.6</v>
      </c>
      <c r="F16" s="2">
        <v>6</v>
      </c>
      <c r="G16" s="2">
        <f>F16*0.6</f>
        <v>3.5999999999999996</v>
      </c>
      <c r="H16" s="27">
        <f>E16+G16</f>
        <v>7.199999999999999</v>
      </c>
      <c r="I16" s="2">
        <f t="shared" si="0"/>
        <v>-3</v>
      </c>
      <c r="J16" s="2">
        <f t="shared" si="1"/>
        <v>7.199999999999999</v>
      </c>
      <c r="K16" s="10"/>
    </row>
    <row r="17" spans="5:11" ht="12.75" outlineLevel="1">
      <c r="E17" s="2">
        <f>D17*0.4</f>
        <v>0</v>
      </c>
      <c r="G17" s="2">
        <f>F17*0.6</f>
        <v>0</v>
      </c>
      <c r="H17" s="27">
        <f>E17+G17</f>
        <v>0</v>
      </c>
      <c r="I17" s="2">
        <f t="shared" si="0"/>
      </c>
      <c r="J17" s="2">
        <f t="shared" si="1"/>
      </c>
      <c r="K17" s="10"/>
    </row>
    <row r="18" spans="5:11" ht="12.75" outlineLevel="1">
      <c r="E18" s="2">
        <f>D18*0.4</f>
        <v>0</v>
      </c>
      <c r="G18" s="2">
        <f>F18*0.6</f>
        <v>0</v>
      </c>
      <c r="H18" s="27">
        <f>E18+G18</f>
        <v>0</v>
      </c>
      <c r="I18" s="2">
        <f t="shared" si="0"/>
      </c>
      <c r="J18" s="2">
        <f t="shared" si="1"/>
      </c>
      <c r="K18" s="10"/>
    </row>
    <row r="19" spans="8:11" ht="12.75" outlineLevel="1">
      <c r="H19" s="27"/>
      <c r="I19" s="2">
        <f t="shared" si="0"/>
      </c>
      <c r="J19" s="2">
        <f t="shared" si="1"/>
      </c>
      <c r="K19" s="10"/>
    </row>
    <row r="20" spans="1:11" ht="12.75" outlineLevel="1">
      <c r="A20" s="1">
        <v>4</v>
      </c>
      <c r="B20" t="s">
        <v>31</v>
      </c>
      <c r="C20">
        <v>2658</v>
      </c>
      <c r="D20" s="2">
        <v>7</v>
      </c>
      <c r="E20" s="2">
        <f>D20*0.4</f>
        <v>2.8000000000000003</v>
      </c>
      <c r="F20" s="2">
        <v>4</v>
      </c>
      <c r="G20" s="2">
        <f>F20*0.6</f>
        <v>2.4</v>
      </c>
      <c r="H20" s="28">
        <f>E20+G20</f>
        <v>5.2</v>
      </c>
      <c r="I20" s="2">
        <f t="shared" si="0"/>
        <v>-3</v>
      </c>
      <c r="J20" s="2">
        <f t="shared" si="1"/>
        <v>5.2</v>
      </c>
      <c r="K20" s="10"/>
    </row>
    <row r="21" spans="2:11" ht="12.75" outlineLevel="1">
      <c r="B21" t="s">
        <v>32</v>
      </c>
      <c r="C21">
        <v>2793</v>
      </c>
      <c r="D21" s="2">
        <v>7</v>
      </c>
      <c r="E21" s="2">
        <f>D21*0.4</f>
        <v>2.8000000000000003</v>
      </c>
      <c r="F21" s="2">
        <v>4</v>
      </c>
      <c r="G21" s="2">
        <f>F21*0.6</f>
        <v>2.4</v>
      </c>
      <c r="H21" s="27">
        <f>E21+G21</f>
        <v>5.2</v>
      </c>
      <c r="I21" s="2">
        <f t="shared" si="0"/>
        <v>-3</v>
      </c>
      <c r="J21" s="2">
        <f t="shared" si="1"/>
        <v>5.2</v>
      </c>
      <c r="K21" s="10"/>
    </row>
    <row r="22" spans="8:11" ht="12.75" outlineLevel="1">
      <c r="H22" s="27"/>
      <c r="I22" s="2">
        <f t="shared" si="0"/>
      </c>
      <c r="J22" s="2">
        <f t="shared" si="1"/>
      </c>
      <c r="K22" s="10"/>
    </row>
    <row r="23" spans="1:11" ht="12.75" outlineLevel="1">
      <c r="A23" s="1">
        <v>5</v>
      </c>
      <c r="B23" t="s">
        <v>33</v>
      </c>
      <c r="C23">
        <v>901</v>
      </c>
      <c r="D23" s="2">
        <v>5.5</v>
      </c>
      <c r="E23" s="2">
        <f>D23*0.4</f>
        <v>2.2</v>
      </c>
      <c r="F23" s="2">
        <v>2</v>
      </c>
      <c r="G23" s="2">
        <f>F23*0.6</f>
        <v>1.2</v>
      </c>
      <c r="H23" s="27">
        <f>E23+G23</f>
        <v>3.4000000000000004</v>
      </c>
      <c r="I23" s="2">
        <f t="shared" si="0"/>
        <v>-3.5</v>
      </c>
      <c r="J23" s="2">
        <f t="shared" si="1"/>
        <v>2.8</v>
      </c>
      <c r="K23" s="10"/>
    </row>
    <row r="24" spans="2:11" ht="12.75">
      <c r="B24" t="s">
        <v>14</v>
      </c>
      <c r="C24">
        <v>902</v>
      </c>
      <c r="D24" s="2">
        <v>5.5</v>
      </c>
      <c r="E24" s="2">
        <f>D24*0.4</f>
        <v>2.2</v>
      </c>
      <c r="F24" s="2">
        <v>3</v>
      </c>
      <c r="G24" s="2">
        <f>F24*0.6</f>
        <v>1.7999999999999998</v>
      </c>
      <c r="H24" s="28">
        <f>E24+G24</f>
        <v>4</v>
      </c>
      <c r="I24" s="2">
        <f t="shared" si="0"/>
        <v>-2.5</v>
      </c>
      <c r="J24" s="2">
        <f t="shared" si="1"/>
        <v>4</v>
      </c>
      <c r="K24" s="10"/>
    </row>
    <row r="25" spans="2:13" ht="12.75">
      <c r="B25" s="11" t="s">
        <v>34</v>
      </c>
      <c r="C25">
        <v>1091</v>
      </c>
      <c r="D25" s="12">
        <v>5.5</v>
      </c>
      <c r="E25" s="2">
        <f>D25*0.4</f>
        <v>2.2</v>
      </c>
      <c r="F25" s="2">
        <v>1</v>
      </c>
      <c r="G25" s="2">
        <f>F25*0.6</f>
        <v>0.6</v>
      </c>
      <c r="H25" s="27">
        <f>E25+G25</f>
        <v>2.8000000000000003</v>
      </c>
      <c r="I25" s="2">
        <f t="shared" si="0"/>
        <v>-4.5</v>
      </c>
      <c r="J25" s="2">
        <f t="shared" si="1"/>
        <v>1.8000000000000003</v>
      </c>
      <c r="K25" s="10"/>
      <c r="M25" s="13"/>
    </row>
    <row r="26" spans="8:11" ht="12.75">
      <c r="H26" s="27"/>
      <c r="I26" s="2">
        <f t="shared" si="0"/>
      </c>
      <c r="J26" s="2">
        <f t="shared" si="1"/>
      </c>
      <c r="K26" s="10"/>
    </row>
    <row r="27" spans="1:13" ht="12.75">
      <c r="A27" s="1">
        <v>6</v>
      </c>
      <c r="B27" t="s">
        <v>35</v>
      </c>
      <c r="C27">
        <v>2764</v>
      </c>
      <c r="D27" s="2">
        <v>7</v>
      </c>
      <c r="E27" s="2">
        <f>D27*0.4</f>
        <v>2.8000000000000003</v>
      </c>
      <c r="F27" s="2">
        <v>7</v>
      </c>
      <c r="G27" s="2">
        <f>F27*0.6</f>
        <v>4.2</v>
      </c>
      <c r="H27" s="27">
        <f>E27+G27</f>
        <v>7</v>
      </c>
      <c r="I27" s="2">
        <f t="shared" si="0"/>
        <v>0</v>
      </c>
      <c r="J27" s="2">
        <f t="shared" si="1"/>
        <v>7</v>
      </c>
      <c r="K27" s="10"/>
      <c r="M27" s="14"/>
    </row>
    <row r="28" spans="2:13" ht="12.75">
      <c r="B28" t="s">
        <v>36</v>
      </c>
      <c r="C28">
        <v>2871</v>
      </c>
      <c r="D28" s="2">
        <v>7</v>
      </c>
      <c r="E28" s="2">
        <f>D28*0.4</f>
        <v>2.8000000000000003</v>
      </c>
      <c r="F28" s="2">
        <v>4.5</v>
      </c>
      <c r="G28" s="2">
        <f>F28*0.6</f>
        <v>2.6999999999999997</v>
      </c>
      <c r="H28" s="28">
        <f>E28+G28</f>
        <v>5.5</v>
      </c>
      <c r="I28" s="2">
        <f t="shared" si="0"/>
        <v>-2.5</v>
      </c>
      <c r="J28" s="2">
        <f t="shared" si="1"/>
        <v>5.5</v>
      </c>
      <c r="K28" s="10"/>
      <c r="M28" s="11"/>
    </row>
    <row r="29" spans="8:10" ht="12.75">
      <c r="H29" s="27"/>
      <c r="I29" s="2">
        <f t="shared" si="0"/>
      </c>
      <c r="J29" s="2">
        <f t="shared" si="1"/>
      </c>
    </row>
    <row r="30" spans="1:10" ht="12.75">
      <c r="A30" s="1">
        <v>7</v>
      </c>
      <c r="B30" t="s">
        <v>37</v>
      </c>
      <c r="C30">
        <v>2865</v>
      </c>
      <c r="D30" s="2">
        <v>5</v>
      </c>
      <c r="E30" s="2">
        <f>D30*0.4</f>
        <v>2</v>
      </c>
      <c r="F30" s="2">
        <v>0</v>
      </c>
      <c r="G30" s="2">
        <f>F30*0.6</f>
        <v>0</v>
      </c>
      <c r="H30" s="27">
        <f>E30+G30</f>
        <v>2</v>
      </c>
      <c r="I30" s="2">
        <f t="shared" si="0"/>
        <v>-5</v>
      </c>
      <c r="J30" s="2">
        <f t="shared" si="1"/>
        <v>0.8</v>
      </c>
    </row>
    <row r="31" spans="2:11" ht="12.75">
      <c r="B31" s="11" t="s">
        <v>38</v>
      </c>
      <c r="C31">
        <v>2811</v>
      </c>
      <c r="D31" s="2">
        <v>5</v>
      </c>
      <c r="E31" s="2">
        <f>D31*0.4</f>
        <v>2</v>
      </c>
      <c r="F31" s="2">
        <v>1.5</v>
      </c>
      <c r="G31" s="2">
        <f>F31*0.6</f>
        <v>0.8999999999999999</v>
      </c>
      <c r="H31" s="27">
        <f>E31+G31</f>
        <v>2.9</v>
      </c>
      <c r="I31" s="2">
        <f t="shared" si="0"/>
        <v>-3.5</v>
      </c>
      <c r="J31" s="2">
        <f t="shared" si="1"/>
        <v>2.3</v>
      </c>
      <c r="K31" s="10"/>
    </row>
    <row r="32" spans="5:11" ht="12.75">
      <c r="E32" s="2">
        <f>D32*0.4</f>
        <v>0</v>
      </c>
      <c r="G32" s="2">
        <f>F32*0.6</f>
        <v>0</v>
      </c>
      <c r="H32" s="27">
        <f>E32+G32</f>
        <v>0</v>
      </c>
      <c r="I32" s="2">
        <f t="shared" si="0"/>
      </c>
      <c r="J32" s="2">
        <f t="shared" si="1"/>
      </c>
      <c r="K32" s="10"/>
    </row>
    <row r="33" spans="8:11" ht="12.75">
      <c r="H33" s="27"/>
      <c r="I33" s="2">
        <f t="shared" si="0"/>
      </c>
      <c r="J33" s="2">
        <f t="shared" si="1"/>
      </c>
      <c r="K33" s="10"/>
    </row>
    <row r="34" spans="1:11" ht="12.75">
      <c r="A34" s="1">
        <v>8</v>
      </c>
      <c r="B34" t="s">
        <v>39</v>
      </c>
      <c r="C34">
        <v>2783</v>
      </c>
      <c r="D34" s="2">
        <v>10</v>
      </c>
      <c r="E34" s="2">
        <f>D34*0.4</f>
        <v>4</v>
      </c>
      <c r="F34" s="2">
        <v>7</v>
      </c>
      <c r="G34" s="2">
        <f>F34*0.6</f>
        <v>4.2</v>
      </c>
      <c r="H34" s="27">
        <f>E34+G34</f>
        <v>8.2</v>
      </c>
      <c r="I34" s="2">
        <f t="shared" si="0"/>
        <v>-3</v>
      </c>
      <c r="J34" s="2">
        <f t="shared" si="1"/>
        <v>8.2</v>
      </c>
      <c r="K34" s="10"/>
    </row>
    <row r="35" spans="2:11" ht="12.75">
      <c r="B35" t="s">
        <v>40</v>
      </c>
      <c r="C35">
        <v>2788</v>
      </c>
      <c r="D35" s="2">
        <v>10</v>
      </c>
      <c r="E35" s="2">
        <f>D35*0.4</f>
        <v>4</v>
      </c>
      <c r="F35" s="2">
        <v>3.5</v>
      </c>
      <c r="G35" s="2">
        <f>F35*0.6</f>
        <v>2.1</v>
      </c>
      <c r="H35" s="27">
        <f>E35+G35</f>
        <v>6.1</v>
      </c>
      <c r="I35" s="2">
        <f t="shared" si="0"/>
        <v>-6.5</v>
      </c>
      <c r="J35" s="2">
        <f t="shared" si="1"/>
        <v>4.300000000000001</v>
      </c>
      <c r="K35" s="10"/>
    </row>
    <row r="36" spans="2:11" ht="12.75">
      <c r="B36" t="s">
        <v>41</v>
      </c>
      <c r="C36">
        <v>2883</v>
      </c>
      <c r="D36" s="2">
        <v>10</v>
      </c>
      <c r="E36" s="2">
        <f>D36*0.4</f>
        <v>4</v>
      </c>
      <c r="F36" s="2">
        <v>1</v>
      </c>
      <c r="G36" s="2">
        <f>F36*0.6</f>
        <v>0.6</v>
      </c>
      <c r="H36" s="28">
        <f>E36+G36</f>
        <v>4.6</v>
      </c>
      <c r="I36" s="2">
        <f t="shared" si="0"/>
        <v>-9</v>
      </c>
      <c r="J36" s="2">
        <f t="shared" si="1"/>
        <v>1.8000000000000003</v>
      </c>
      <c r="K36" s="10"/>
    </row>
    <row r="37" spans="2:13" ht="12.75">
      <c r="B37" t="s">
        <v>42</v>
      </c>
      <c r="C37">
        <v>2860</v>
      </c>
      <c r="D37" s="2">
        <v>10</v>
      </c>
      <c r="E37" s="2">
        <f>D37*0.4</f>
        <v>4</v>
      </c>
      <c r="F37" s="2">
        <v>3</v>
      </c>
      <c r="G37" s="2">
        <f>F37*0.6</f>
        <v>1.7999999999999998</v>
      </c>
      <c r="H37" s="27">
        <f>E37+G37</f>
        <v>5.8</v>
      </c>
      <c r="I37" s="2">
        <f t="shared" si="0"/>
        <v>-7</v>
      </c>
      <c r="J37" s="2">
        <f t="shared" si="1"/>
        <v>3.8</v>
      </c>
      <c r="K37" s="10"/>
      <c r="M37" s="15"/>
    </row>
    <row r="38" spans="2:11" ht="12.75">
      <c r="B38" s="15"/>
      <c r="H38" s="27"/>
      <c r="I38" s="2">
        <f t="shared" si="0"/>
      </c>
      <c r="J38" s="2">
        <f t="shared" si="1"/>
      </c>
      <c r="K38" s="10"/>
    </row>
    <row r="39" spans="1:11" ht="12.75">
      <c r="A39" s="1">
        <v>9</v>
      </c>
      <c r="B39" s="15" t="s">
        <v>43</v>
      </c>
      <c r="C39">
        <v>1811</v>
      </c>
      <c r="D39" s="2">
        <v>5.5</v>
      </c>
      <c r="E39" s="2">
        <f>D39*0.4</f>
        <v>2.2</v>
      </c>
      <c r="F39" s="2">
        <v>1.5</v>
      </c>
      <c r="G39" s="2">
        <f>F39*0.6</f>
        <v>0.8999999999999999</v>
      </c>
      <c r="H39" s="27">
        <f>E39+G39</f>
        <v>3.1</v>
      </c>
      <c r="I39" s="2">
        <f t="shared" si="0"/>
        <v>-4</v>
      </c>
      <c r="J39" s="2">
        <f t="shared" si="1"/>
        <v>2.3</v>
      </c>
      <c r="K39" s="10"/>
    </row>
    <row r="40" spans="2:11" ht="12.75">
      <c r="B40" s="15" t="s">
        <v>44</v>
      </c>
      <c r="C40">
        <v>2386</v>
      </c>
      <c r="D40" s="2">
        <v>5.5</v>
      </c>
      <c r="E40" s="2">
        <f>D40*0.4</f>
        <v>2.2</v>
      </c>
      <c r="G40" s="2">
        <f>F40*0.6</f>
        <v>0</v>
      </c>
      <c r="H40" s="27">
        <f>E40+G40</f>
        <v>2.2</v>
      </c>
      <c r="I40" s="2">
        <f t="shared" si="0"/>
        <v>-5.5</v>
      </c>
      <c r="J40" s="2">
        <f t="shared" si="1"/>
        <v>0.8</v>
      </c>
      <c r="K40" s="10"/>
    </row>
    <row r="41" spans="2:11" ht="12.75">
      <c r="B41" s="16" t="s">
        <v>45</v>
      </c>
      <c r="C41">
        <v>1637</v>
      </c>
      <c r="D41" s="2">
        <v>5.5</v>
      </c>
      <c r="E41" s="2">
        <f>D41*0.4</f>
        <v>2.2</v>
      </c>
      <c r="F41" s="2">
        <v>2</v>
      </c>
      <c r="G41" s="2">
        <f>F41*0.6</f>
        <v>1.2</v>
      </c>
      <c r="H41" s="27">
        <f>E41+G41</f>
        <v>3.4000000000000004</v>
      </c>
      <c r="I41" s="2">
        <f t="shared" si="0"/>
        <v>-3.5</v>
      </c>
      <c r="J41" s="2">
        <f t="shared" si="1"/>
        <v>2.8</v>
      </c>
      <c r="K41" s="10"/>
    </row>
    <row r="42" spans="2:11" ht="12.75">
      <c r="B42" s="15"/>
      <c r="E42" s="2">
        <f>D42*0.4</f>
        <v>0</v>
      </c>
      <c r="G42" s="2">
        <f>F42*0.6</f>
        <v>0</v>
      </c>
      <c r="H42" s="27">
        <f>E42+G42</f>
        <v>0</v>
      </c>
      <c r="I42" s="2">
        <f t="shared" si="0"/>
      </c>
      <c r="J42" s="2">
        <f t="shared" si="1"/>
      </c>
      <c r="K42" s="10"/>
    </row>
    <row r="43" spans="8:11" ht="12.75">
      <c r="H43" s="27"/>
      <c r="I43" s="2">
        <f t="shared" si="0"/>
      </c>
      <c r="J43" s="2">
        <f t="shared" si="1"/>
      </c>
      <c r="K43" s="10"/>
    </row>
    <row r="44" spans="1:13" ht="15.75">
      <c r="A44" s="1">
        <v>10</v>
      </c>
      <c r="B44" s="17" t="s">
        <v>46</v>
      </c>
      <c r="C44">
        <v>2758</v>
      </c>
      <c r="D44" s="2">
        <v>6.5</v>
      </c>
      <c r="E44" s="2">
        <f>D44*0.4</f>
        <v>2.6</v>
      </c>
      <c r="F44" s="2">
        <v>2</v>
      </c>
      <c r="G44" s="2">
        <f>F44*0.6</f>
        <v>1.2</v>
      </c>
      <c r="H44" s="29">
        <f>E44+G44</f>
        <v>3.8</v>
      </c>
      <c r="I44" s="2">
        <f t="shared" si="0"/>
        <v>-4.5</v>
      </c>
      <c r="J44" s="2">
        <f t="shared" si="1"/>
        <v>2.8</v>
      </c>
      <c r="K44" s="10"/>
      <c r="M44" s="17" t="s">
        <v>47</v>
      </c>
    </row>
    <row r="45" spans="2:13" ht="15.75">
      <c r="B45" s="17"/>
      <c r="E45" s="2">
        <f>D45*0.4</f>
        <v>0</v>
      </c>
      <c r="G45" s="2">
        <f>F45*0.6</f>
        <v>0</v>
      </c>
      <c r="H45" s="28">
        <f>E45+G45</f>
        <v>0</v>
      </c>
      <c r="I45" s="2">
        <f t="shared" si="0"/>
      </c>
      <c r="J45" s="2">
        <f t="shared" si="1"/>
      </c>
      <c r="K45" s="10"/>
      <c r="M45" s="17"/>
    </row>
    <row r="46" spans="5:13" ht="15.75">
      <c r="E46" s="2">
        <f>D46*0.4</f>
        <v>0</v>
      </c>
      <c r="G46" s="2">
        <f>F46*0.6</f>
        <v>0</v>
      </c>
      <c r="H46" s="28">
        <f>E46+G46</f>
        <v>0</v>
      </c>
      <c r="I46" s="2">
        <f t="shared" si="0"/>
      </c>
      <c r="J46" s="2">
        <f t="shared" si="1"/>
      </c>
      <c r="K46" s="10"/>
      <c r="M46" s="17"/>
    </row>
    <row r="47" spans="8:13" ht="15.75">
      <c r="H47" s="27"/>
      <c r="I47" s="2">
        <f t="shared" si="0"/>
      </c>
      <c r="J47" s="2">
        <f t="shared" si="1"/>
      </c>
      <c r="K47" s="10"/>
      <c r="M47" s="17"/>
    </row>
    <row r="48" spans="1:13" ht="15.75">
      <c r="A48" s="1">
        <v>11</v>
      </c>
      <c r="B48" t="s">
        <v>48</v>
      </c>
      <c r="C48">
        <v>2857</v>
      </c>
      <c r="D48" s="2">
        <v>5</v>
      </c>
      <c r="E48" s="2">
        <f>D48*0.4</f>
        <v>2</v>
      </c>
      <c r="F48" s="2">
        <v>3.5</v>
      </c>
      <c r="G48" s="2">
        <f>F48*0.6</f>
        <v>2.1</v>
      </c>
      <c r="H48" s="27">
        <f>E48+G48</f>
        <v>4.1</v>
      </c>
      <c r="I48" s="2">
        <f t="shared" si="0"/>
        <v>-1.5</v>
      </c>
      <c r="J48" s="2">
        <f t="shared" si="1"/>
        <v>4.1</v>
      </c>
      <c r="K48" s="10"/>
      <c r="M48" s="17" t="s">
        <v>52</v>
      </c>
    </row>
    <row r="49" spans="2:13" ht="12.75">
      <c r="B49" t="s">
        <v>49</v>
      </c>
      <c r="C49">
        <v>2744</v>
      </c>
      <c r="D49" s="2">
        <v>5</v>
      </c>
      <c r="E49" s="2">
        <f>D49*0.4</f>
        <v>2</v>
      </c>
      <c r="F49" s="2">
        <v>2</v>
      </c>
      <c r="G49" s="2">
        <f>F49*0.6</f>
        <v>1.2</v>
      </c>
      <c r="H49" s="27">
        <f>E49+G49</f>
        <v>3.2</v>
      </c>
      <c r="I49" s="2">
        <f t="shared" si="0"/>
        <v>-3</v>
      </c>
      <c r="J49" s="2">
        <f t="shared" si="1"/>
        <v>3.2</v>
      </c>
      <c r="K49" s="10"/>
      <c r="M49" s="11"/>
    </row>
    <row r="50" spans="2:13" ht="12.75">
      <c r="B50" t="s">
        <v>50</v>
      </c>
      <c r="C50">
        <v>2867</v>
      </c>
      <c r="D50" s="2">
        <v>5</v>
      </c>
      <c r="E50" s="2">
        <f>D50*0.4</f>
        <v>2</v>
      </c>
      <c r="F50" s="2">
        <v>4</v>
      </c>
      <c r="G50" s="2">
        <f>F50*0.6</f>
        <v>2.4</v>
      </c>
      <c r="H50" s="27">
        <f>E50+G50</f>
        <v>4.4</v>
      </c>
      <c r="I50" s="2">
        <f t="shared" si="0"/>
        <v>-1</v>
      </c>
      <c r="J50" s="2">
        <f t="shared" si="1"/>
        <v>4.4</v>
      </c>
      <c r="K50" s="10"/>
      <c r="M50" s="11"/>
    </row>
    <row r="51" spans="2:13" ht="12.75">
      <c r="B51" t="s">
        <v>51</v>
      </c>
      <c r="C51">
        <v>2669</v>
      </c>
      <c r="D51" s="2">
        <v>5</v>
      </c>
      <c r="E51" s="2">
        <f>D51*0.4</f>
        <v>2</v>
      </c>
      <c r="G51" s="2">
        <f>F51*0.6</f>
        <v>0</v>
      </c>
      <c r="H51" s="27">
        <f>E51+G51</f>
        <v>2</v>
      </c>
      <c r="I51" s="2">
        <f t="shared" si="0"/>
        <v>-5</v>
      </c>
      <c r="J51" s="2">
        <f t="shared" si="1"/>
        <v>0.8</v>
      </c>
      <c r="K51" s="10"/>
      <c r="M51" s="11"/>
    </row>
    <row r="52" spans="8:11" ht="12.75">
      <c r="H52" s="27"/>
      <c r="I52" s="2">
        <f t="shared" si="0"/>
      </c>
      <c r="J52" s="2">
        <f t="shared" si="1"/>
      </c>
      <c r="K52" s="10"/>
    </row>
    <row r="53" spans="1:13" ht="12.75">
      <c r="A53" s="1">
        <v>12</v>
      </c>
      <c r="B53" t="s">
        <v>53</v>
      </c>
      <c r="C53">
        <v>2256</v>
      </c>
      <c r="D53" s="2">
        <v>5.5</v>
      </c>
      <c r="E53" s="2">
        <f>D53*0.4</f>
        <v>2.2</v>
      </c>
      <c r="G53" s="2">
        <f>F53*0.6</f>
        <v>0</v>
      </c>
      <c r="H53" s="27">
        <f>E53+G53</f>
        <v>2.2</v>
      </c>
      <c r="I53" s="2">
        <f t="shared" si="0"/>
        <v>-5.5</v>
      </c>
      <c r="J53" s="2">
        <f t="shared" si="1"/>
        <v>0.8</v>
      </c>
      <c r="K53" s="10"/>
      <c r="M53" t="s">
        <v>55</v>
      </c>
    </row>
    <row r="54" spans="2:11" ht="12.75">
      <c r="B54" t="s">
        <v>54</v>
      </c>
      <c r="C54">
        <v>2309</v>
      </c>
      <c r="D54" s="2">
        <v>5.5</v>
      </c>
      <c r="E54" s="2">
        <f>D54*0.4</f>
        <v>2.2</v>
      </c>
      <c r="G54" s="2">
        <f>F54*0.6</f>
        <v>0</v>
      </c>
      <c r="H54" s="27">
        <f>E54+G54</f>
        <v>2.2</v>
      </c>
      <c r="I54" s="2">
        <f t="shared" si="0"/>
        <v>-5.5</v>
      </c>
      <c r="J54" s="2">
        <f t="shared" si="1"/>
        <v>0.8</v>
      </c>
      <c r="K54" s="10"/>
    </row>
    <row r="55" spans="8:10" ht="12.75">
      <c r="H55" s="27"/>
      <c r="I55" s="2">
        <f t="shared" si="0"/>
      </c>
      <c r="J55" s="2">
        <f t="shared" si="1"/>
      </c>
    </row>
    <row r="56" spans="1:13" ht="12.75">
      <c r="A56" s="1">
        <v>13</v>
      </c>
      <c r="B56" t="s">
        <v>56</v>
      </c>
      <c r="C56">
        <v>1675</v>
      </c>
      <c r="D56" s="2">
        <v>6.5</v>
      </c>
      <c r="E56" s="2">
        <f>D56*0.4</f>
        <v>2.6</v>
      </c>
      <c r="G56" s="2">
        <f>F56*0.6</f>
        <v>0</v>
      </c>
      <c r="H56" s="27">
        <f>E56+G56</f>
        <v>2.6</v>
      </c>
      <c r="I56" s="2">
        <f t="shared" si="0"/>
        <v>-6.5</v>
      </c>
      <c r="J56" s="2">
        <f t="shared" si="1"/>
        <v>0.8</v>
      </c>
      <c r="K56" s="10"/>
      <c r="M56" t="s">
        <v>57</v>
      </c>
    </row>
    <row r="57" ht="12.75">
      <c r="H57" s="27"/>
    </row>
    <row r="58" spans="8:11" ht="12.75">
      <c r="H58" s="27"/>
      <c r="I58" s="2">
        <f aca="true" t="shared" si="2" ref="I58:I64">IF(D58="","",-(D58-F58))</f>
      </c>
      <c r="J58" s="2">
        <f aca="true" t="shared" si="3" ref="J58:J94">IF(D58="","",IF((D58-F58)&gt;3,(F58+2)*0.4+F58*0.6,H58))</f>
      </c>
      <c r="K58" s="10"/>
    </row>
    <row r="59" spans="1:13" ht="12.75">
      <c r="A59" s="1">
        <v>14</v>
      </c>
      <c r="B59" t="s">
        <v>58</v>
      </c>
      <c r="C59">
        <v>1928</v>
      </c>
      <c r="D59" s="2">
        <v>6</v>
      </c>
      <c r="E59" s="2">
        <f>D59*0.4</f>
        <v>2.4000000000000004</v>
      </c>
      <c r="G59" s="2">
        <f>F59*0.6</f>
        <v>0</v>
      </c>
      <c r="H59" s="28">
        <f>E59+G59</f>
        <v>2.4000000000000004</v>
      </c>
      <c r="I59" s="2">
        <f t="shared" si="2"/>
        <v>-6</v>
      </c>
      <c r="J59" s="2">
        <f t="shared" si="3"/>
        <v>0.8</v>
      </c>
      <c r="K59" s="10"/>
      <c r="M59" t="s">
        <v>60</v>
      </c>
    </row>
    <row r="60" spans="2:11" ht="12.75">
      <c r="B60" t="s">
        <v>59</v>
      </c>
      <c r="C60">
        <v>1870</v>
      </c>
      <c r="D60" s="2">
        <v>6</v>
      </c>
      <c r="E60" s="2">
        <f>D60*0.4</f>
        <v>2.4000000000000004</v>
      </c>
      <c r="G60" s="2">
        <f>F60*0.6</f>
        <v>0</v>
      </c>
      <c r="H60" s="28">
        <f>E60+G60</f>
        <v>2.4000000000000004</v>
      </c>
      <c r="I60" s="2">
        <f t="shared" si="2"/>
        <v>-6</v>
      </c>
      <c r="J60" s="2">
        <f t="shared" si="3"/>
        <v>0.8</v>
      </c>
      <c r="K60" s="10"/>
    </row>
    <row r="61" spans="8:10" ht="12.75">
      <c r="H61" s="27"/>
      <c r="I61" s="2">
        <f t="shared" si="2"/>
      </c>
      <c r="J61" s="2">
        <f t="shared" si="3"/>
      </c>
    </row>
    <row r="62" spans="1:13" ht="12.75">
      <c r="A62" s="1">
        <v>15</v>
      </c>
      <c r="B62" t="s">
        <v>61</v>
      </c>
      <c r="C62">
        <v>2719</v>
      </c>
      <c r="D62" s="2">
        <v>6.5</v>
      </c>
      <c r="E62" s="2">
        <f>D62*0.4</f>
        <v>2.6</v>
      </c>
      <c r="F62" s="2">
        <v>5</v>
      </c>
      <c r="G62" s="2">
        <f>F62*0.6</f>
        <v>3</v>
      </c>
      <c r="H62" s="27">
        <f>E62+G62</f>
        <v>5.6</v>
      </c>
      <c r="I62" s="2">
        <f t="shared" si="2"/>
        <v>-1.5</v>
      </c>
      <c r="J62" s="2">
        <f t="shared" si="3"/>
        <v>5.6</v>
      </c>
      <c r="K62" s="10"/>
      <c r="M62" t="s">
        <v>64</v>
      </c>
    </row>
    <row r="63" spans="2:11" ht="12.75">
      <c r="B63" t="s">
        <v>62</v>
      </c>
      <c r="C63">
        <v>2042</v>
      </c>
      <c r="D63" s="2">
        <v>6.5</v>
      </c>
      <c r="E63" s="2">
        <f>D63*0.4</f>
        <v>2.6</v>
      </c>
      <c r="F63" s="2">
        <v>1.5</v>
      </c>
      <c r="G63" s="2">
        <f>F63*0.6</f>
        <v>0.8999999999999999</v>
      </c>
      <c r="H63" s="27">
        <f>E63+G63</f>
        <v>3.5</v>
      </c>
      <c r="I63" s="2">
        <f t="shared" si="2"/>
        <v>-5</v>
      </c>
      <c r="J63" s="2">
        <f t="shared" si="3"/>
        <v>2.3</v>
      </c>
      <c r="K63" s="10"/>
    </row>
    <row r="64" spans="2:11" ht="12.75">
      <c r="B64" t="s">
        <v>63</v>
      </c>
      <c r="C64">
        <v>2277</v>
      </c>
      <c r="D64" s="2">
        <v>6.5</v>
      </c>
      <c r="E64" s="2">
        <f>D64*0.4</f>
        <v>2.6</v>
      </c>
      <c r="F64" s="2">
        <v>1</v>
      </c>
      <c r="G64" s="2">
        <f>F64*0.6</f>
        <v>0.6</v>
      </c>
      <c r="H64" s="27">
        <f>E64+G64</f>
        <v>3.2</v>
      </c>
      <c r="I64" s="2">
        <f t="shared" si="2"/>
        <v>-5.5</v>
      </c>
      <c r="J64" s="2">
        <f t="shared" si="3"/>
        <v>1.8000000000000003</v>
      </c>
      <c r="K64" s="10"/>
    </row>
    <row r="65" spans="8:11" ht="12.75">
      <c r="H65" s="27"/>
      <c r="K65" s="10"/>
    </row>
    <row r="66" spans="8:11" ht="12.75">
      <c r="H66" s="27"/>
      <c r="I66" s="2">
        <f>IF(D66="","",-(D66-F66))</f>
      </c>
      <c r="J66" s="2">
        <f t="shared" si="3"/>
      </c>
      <c r="K66" s="10"/>
    </row>
    <row r="67" spans="1:13" ht="12.75">
      <c r="A67" s="1">
        <v>16</v>
      </c>
      <c r="B67" t="s">
        <v>65</v>
      </c>
      <c r="C67">
        <v>2382</v>
      </c>
      <c r="D67" s="2">
        <v>7</v>
      </c>
      <c r="E67" s="2">
        <f>D67*0.4</f>
        <v>2.8000000000000003</v>
      </c>
      <c r="F67" s="2">
        <v>3</v>
      </c>
      <c r="G67" s="2">
        <f>F67*0.6</f>
        <v>1.7999999999999998</v>
      </c>
      <c r="H67" s="27">
        <f>E67+G67</f>
        <v>4.6</v>
      </c>
      <c r="I67" s="2">
        <f>IF(D67="","",-(D67-F67))</f>
        <v>-4</v>
      </c>
      <c r="J67" s="2">
        <f t="shared" si="3"/>
        <v>3.8</v>
      </c>
      <c r="K67" s="10"/>
      <c r="M67" t="s">
        <v>67</v>
      </c>
    </row>
    <row r="68" spans="2:11" ht="12.75">
      <c r="B68" t="s">
        <v>66</v>
      </c>
      <c r="C68">
        <v>2147</v>
      </c>
      <c r="D68" s="2">
        <v>7</v>
      </c>
      <c r="E68" s="2">
        <f>D68*0.4</f>
        <v>2.8000000000000003</v>
      </c>
      <c r="F68" s="2">
        <v>2</v>
      </c>
      <c r="G68" s="2">
        <f>F68*0.6</f>
        <v>1.2</v>
      </c>
      <c r="H68" s="27">
        <f>E68+G68</f>
        <v>4</v>
      </c>
      <c r="I68" s="2">
        <f>IF(D68="","",-(D68-F68))</f>
        <v>-5</v>
      </c>
      <c r="J68" s="2">
        <f t="shared" si="3"/>
        <v>2.8</v>
      </c>
      <c r="K68" s="10"/>
    </row>
    <row r="69" spans="8:11" ht="12.75">
      <c r="H69" s="27"/>
      <c r="K69" s="10"/>
    </row>
    <row r="70" spans="8:11" ht="12.75">
      <c r="H70" s="27"/>
      <c r="I70" s="2">
        <f aca="true" t="shared" si="4" ref="I70:I84">IF(D70="","",-(D70-F70))</f>
      </c>
      <c r="J70" s="2">
        <f t="shared" si="3"/>
      </c>
      <c r="K70" s="10"/>
    </row>
    <row r="71" spans="1:11" ht="12.75">
      <c r="A71" s="1">
        <v>17</v>
      </c>
      <c r="B71" t="s">
        <v>70</v>
      </c>
      <c r="C71">
        <v>2454</v>
      </c>
      <c r="D71" s="2">
        <v>7</v>
      </c>
      <c r="E71" s="2">
        <f>D71*0.4</f>
        <v>2.8000000000000003</v>
      </c>
      <c r="F71" s="2">
        <v>5</v>
      </c>
      <c r="G71" s="2">
        <f>F71*0.6</f>
        <v>3</v>
      </c>
      <c r="H71" s="28">
        <f>E71+G71</f>
        <v>5.800000000000001</v>
      </c>
      <c r="I71" s="2">
        <f t="shared" si="4"/>
        <v>-2</v>
      </c>
      <c r="J71" s="2">
        <f t="shared" si="3"/>
        <v>5.800000000000001</v>
      </c>
      <c r="K71" s="10"/>
    </row>
    <row r="72" spans="2:13" ht="12.75">
      <c r="B72" s="11" t="s">
        <v>71</v>
      </c>
      <c r="C72">
        <v>2584</v>
      </c>
      <c r="D72" s="2">
        <v>7</v>
      </c>
      <c r="E72" s="2">
        <f>D72*0.4</f>
        <v>2.8000000000000003</v>
      </c>
      <c r="F72" s="2">
        <v>1.5</v>
      </c>
      <c r="G72" s="2">
        <f>F72*0.6</f>
        <v>0.8999999999999999</v>
      </c>
      <c r="H72" s="28">
        <f>E72+G72</f>
        <v>3.7</v>
      </c>
      <c r="I72" s="2">
        <f t="shared" si="4"/>
        <v>-5.5</v>
      </c>
      <c r="J72" s="2">
        <f t="shared" si="3"/>
        <v>2.3</v>
      </c>
      <c r="K72" s="10"/>
      <c r="M72" s="15"/>
    </row>
    <row r="73" spans="2:11" ht="12.75">
      <c r="B73" s="11"/>
      <c r="H73" s="27"/>
      <c r="I73" s="2">
        <f t="shared" si="4"/>
      </c>
      <c r="J73" s="2">
        <f t="shared" si="3"/>
      </c>
      <c r="K73" s="10"/>
    </row>
    <row r="74" spans="1:13" ht="12.75">
      <c r="A74" s="1">
        <v>18</v>
      </c>
      <c r="B74" s="11" t="s">
        <v>68</v>
      </c>
      <c r="C74">
        <v>2239</v>
      </c>
      <c r="D74" s="2">
        <v>7.5</v>
      </c>
      <c r="E74" s="2">
        <f>D74*0.4</f>
        <v>3</v>
      </c>
      <c r="F74" s="2">
        <v>9</v>
      </c>
      <c r="G74" s="2">
        <f>F74*0.6</f>
        <v>5.3999999999999995</v>
      </c>
      <c r="H74" s="27">
        <f>E74+G74</f>
        <v>8.399999999999999</v>
      </c>
      <c r="I74" s="2">
        <f t="shared" si="4"/>
        <v>1.5</v>
      </c>
      <c r="J74" s="2">
        <f t="shared" si="3"/>
        <v>8.399999999999999</v>
      </c>
      <c r="K74" s="10"/>
      <c r="M74" t="s">
        <v>69</v>
      </c>
    </row>
    <row r="75" spans="8:10" ht="12.75">
      <c r="H75" s="27"/>
      <c r="I75" s="2">
        <f t="shared" si="4"/>
      </c>
      <c r="J75" s="2">
        <f t="shared" si="3"/>
      </c>
    </row>
    <row r="76" spans="1:13" ht="12.75">
      <c r="A76" s="1">
        <v>19</v>
      </c>
      <c r="B76" s="18" t="s">
        <v>72</v>
      </c>
      <c r="C76">
        <v>2330</v>
      </c>
      <c r="D76" s="2">
        <v>6</v>
      </c>
      <c r="E76" s="2">
        <f>D76*0.4</f>
        <v>2.4000000000000004</v>
      </c>
      <c r="F76" s="2">
        <v>4.4</v>
      </c>
      <c r="G76" s="2">
        <f>F76*0.6</f>
        <v>2.64</v>
      </c>
      <c r="H76" s="27">
        <f>E76+G76</f>
        <v>5.040000000000001</v>
      </c>
      <c r="I76" s="2">
        <f t="shared" si="4"/>
        <v>-1.5999999999999996</v>
      </c>
      <c r="J76" s="2">
        <f t="shared" si="3"/>
        <v>5.040000000000001</v>
      </c>
      <c r="K76"/>
      <c r="M76" s="18"/>
    </row>
    <row r="77" spans="2:13" ht="12.75">
      <c r="B77" s="18" t="s">
        <v>73</v>
      </c>
      <c r="C77">
        <v>2614</v>
      </c>
      <c r="D77" s="2">
        <v>6</v>
      </c>
      <c r="E77" s="2">
        <f>D77*0.4</f>
        <v>2.4000000000000004</v>
      </c>
      <c r="F77" s="2">
        <v>1.5</v>
      </c>
      <c r="G77" s="2">
        <f>F77*0.6</f>
        <v>0.8999999999999999</v>
      </c>
      <c r="H77" s="27">
        <f>E77+G77</f>
        <v>3.3000000000000003</v>
      </c>
      <c r="I77" s="2">
        <f t="shared" si="4"/>
        <v>-4.5</v>
      </c>
      <c r="J77" s="2">
        <f t="shared" si="3"/>
        <v>2.3</v>
      </c>
      <c r="K77"/>
      <c r="M77" s="18"/>
    </row>
    <row r="78" spans="8:11" ht="12.75">
      <c r="H78" s="27"/>
      <c r="I78" s="2">
        <f t="shared" si="4"/>
      </c>
      <c r="J78" s="2">
        <f t="shared" si="3"/>
      </c>
      <c r="K78" s="10"/>
    </row>
    <row r="79" spans="5:11" ht="12.75">
      <c r="E79" s="2">
        <f>D79*0.4</f>
        <v>0</v>
      </c>
      <c r="G79" s="2">
        <f>F79*0.6</f>
        <v>0</v>
      </c>
      <c r="H79" s="28">
        <f>E79+G79</f>
        <v>0</v>
      </c>
      <c r="I79" s="2">
        <f t="shared" si="4"/>
      </c>
      <c r="J79" s="2">
        <f t="shared" si="3"/>
      </c>
      <c r="K79"/>
    </row>
    <row r="80" spans="2:13" ht="12.75">
      <c r="B80" s="11"/>
      <c r="H80" s="27"/>
      <c r="I80" s="2">
        <f t="shared" si="4"/>
      </c>
      <c r="J80" s="2">
        <f t="shared" si="3"/>
      </c>
      <c r="K80" s="10"/>
      <c r="M80" s="19"/>
    </row>
    <row r="81" spans="1:13" ht="12.75">
      <c r="A81" s="1">
        <v>20</v>
      </c>
      <c r="B81" s="11" t="s">
        <v>74</v>
      </c>
      <c r="C81">
        <v>1624</v>
      </c>
      <c r="D81" s="2">
        <v>6.5</v>
      </c>
      <c r="E81" s="2">
        <f>D81*0.4</f>
        <v>2.6</v>
      </c>
      <c r="F81" s="2">
        <v>2</v>
      </c>
      <c r="G81" s="2">
        <f>F81*0.6</f>
        <v>1.2</v>
      </c>
      <c r="H81" s="27">
        <f>E81+G81</f>
        <v>3.8</v>
      </c>
      <c r="I81" s="2">
        <f t="shared" si="4"/>
        <v>-4.5</v>
      </c>
      <c r="J81" s="2">
        <f t="shared" si="3"/>
        <v>2.8</v>
      </c>
      <c r="K81"/>
      <c r="M81" t="s">
        <v>78</v>
      </c>
    </row>
    <row r="82" spans="2:11" ht="12.75">
      <c r="B82" s="11" t="s">
        <v>75</v>
      </c>
      <c r="C82">
        <v>2595</v>
      </c>
      <c r="D82" s="2">
        <v>6.5</v>
      </c>
      <c r="E82" s="2">
        <f>D82*0.4</f>
        <v>2.6</v>
      </c>
      <c r="F82" s="2">
        <v>4</v>
      </c>
      <c r="G82" s="2">
        <f>F82*0.6</f>
        <v>2.4</v>
      </c>
      <c r="H82" s="27">
        <f>E82+G82</f>
        <v>5</v>
      </c>
      <c r="I82" s="2">
        <f t="shared" si="4"/>
        <v>-2.5</v>
      </c>
      <c r="J82" s="2">
        <f t="shared" si="3"/>
        <v>5</v>
      </c>
      <c r="K82"/>
    </row>
    <row r="83" spans="2:11" ht="12.75">
      <c r="B83" s="11" t="s">
        <v>76</v>
      </c>
      <c r="C83">
        <v>1514</v>
      </c>
      <c r="D83" s="2">
        <v>6.5</v>
      </c>
      <c r="E83" s="2">
        <f>D83*0.4</f>
        <v>2.6</v>
      </c>
      <c r="F83" s="2">
        <v>1.5</v>
      </c>
      <c r="G83" s="2">
        <f>F83*0.6</f>
        <v>0.8999999999999999</v>
      </c>
      <c r="H83" s="27">
        <f>E83+G83</f>
        <v>3.5</v>
      </c>
      <c r="I83" s="2">
        <f t="shared" si="4"/>
        <v>-5</v>
      </c>
      <c r="J83" s="2">
        <f t="shared" si="3"/>
        <v>2.3</v>
      </c>
      <c r="K83"/>
    </row>
    <row r="84" spans="2:11" ht="12.75">
      <c r="B84" s="11" t="s">
        <v>77</v>
      </c>
      <c r="C84">
        <v>2131</v>
      </c>
      <c r="D84" s="2">
        <v>6.5</v>
      </c>
      <c r="E84" s="2">
        <f>D84*0.4</f>
        <v>2.6</v>
      </c>
      <c r="F84" s="2">
        <v>1.5</v>
      </c>
      <c r="G84" s="2">
        <f>F84*0.6</f>
        <v>0.8999999999999999</v>
      </c>
      <c r="H84" s="27">
        <f>E84+G84</f>
        <v>3.5</v>
      </c>
      <c r="I84" s="2">
        <f t="shared" si="4"/>
        <v>-5</v>
      </c>
      <c r="J84" s="2">
        <f t="shared" si="3"/>
        <v>2.3</v>
      </c>
      <c r="K84"/>
    </row>
    <row r="85" spans="2:11" ht="12.75">
      <c r="B85" s="11"/>
      <c r="H85" s="27"/>
      <c r="K85"/>
    </row>
    <row r="86" spans="8:10" ht="12.75">
      <c r="H86" s="27"/>
      <c r="I86" s="2">
        <f aca="true" t="shared" si="5" ref="I86:I94">IF(D86="","",-(D86-F86))</f>
      </c>
      <c r="J86" s="2">
        <f t="shared" si="3"/>
      </c>
    </row>
    <row r="87" spans="1:13" ht="12.75">
      <c r="A87" s="1">
        <v>21</v>
      </c>
      <c r="B87" s="11" t="s">
        <v>79</v>
      </c>
      <c r="C87">
        <v>1108</v>
      </c>
      <c r="D87" s="2">
        <v>5.5</v>
      </c>
      <c r="E87" s="2">
        <f>D87*0.4</f>
        <v>2.2</v>
      </c>
      <c r="F87" s="2">
        <v>4.7</v>
      </c>
      <c r="G87" s="2">
        <f>F87*0.6</f>
        <v>2.82</v>
      </c>
      <c r="H87" s="27">
        <f>E87+G87</f>
        <v>5.02</v>
      </c>
      <c r="I87" s="2">
        <f t="shared" si="5"/>
        <v>-0.7999999999999998</v>
      </c>
      <c r="J87" s="2">
        <f t="shared" si="3"/>
        <v>5.02</v>
      </c>
      <c r="K87"/>
      <c r="M87" t="s">
        <v>80</v>
      </c>
    </row>
    <row r="88" spans="2:11" ht="12.75">
      <c r="B88" s="11"/>
      <c r="E88" s="2" t="s">
        <v>22</v>
      </c>
      <c r="G88" s="2" t="s">
        <v>22</v>
      </c>
      <c r="H88" s="27" t="s">
        <v>22</v>
      </c>
      <c r="I88" s="2">
        <f t="shared" si="5"/>
      </c>
      <c r="J88" s="2">
        <f t="shared" si="3"/>
      </c>
      <c r="K88"/>
    </row>
    <row r="89" spans="8:11" ht="12.75">
      <c r="H89" s="27"/>
      <c r="I89" s="2">
        <f t="shared" si="5"/>
      </c>
      <c r="J89" s="2">
        <f t="shared" si="3"/>
      </c>
      <c r="K89" s="10"/>
    </row>
    <row r="90" spans="1:11" ht="12.75">
      <c r="A90" s="1">
        <v>22</v>
      </c>
      <c r="B90" s="11" t="s">
        <v>81</v>
      </c>
      <c r="C90">
        <v>1609</v>
      </c>
      <c r="D90" s="2">
        <v>6</v>
      </c>
      <c r="E90" s="2">
        <f>D90*0.4</f>
        <v>2.4000000000000004</v>
      </c>
      <c r="F90" s="2">
        <v>1.5</v>
      </c>
      <c r="G90" s="2">
        <f>F90*0.6</f>
        <v>0.8999999999999999</v>
      </c>
      <c r="H90" s="27">
        <f>E90+G90</f>
        <v>3.3000000000000003</v>
      </c>
      <c r="I90" s="2">
        <f t="shared" si="5"/>
        <v>-4.5</v>
      </c>
      <c r="J90" s="2">
        <f t="shared" si="3"/>
        <v>2.3</v>
      </c>
      <c r="K90"/>
    </row>
    <row r="91" spans="2:11" ht="12.75">
      <c r="B91" t="s">
        <v>82</v>
      </c>
      <c r="C91">
        <v>1643</v>
      </c>
      <c r="D91" s="2">
        <v>6</v>
      </c>
      <c r="E91" s="2">
        <f>D91*0.4</f>
        <v>2.4000000000000004</v>
      </c>
      <c r="G91" s="2">
        <f>F91*0.6</f>
        <v>0</v>
      </c>
      <c r="H91" s="27">
        <f>E91+G91</f>
        <v>2.4000000000000004</v>
      </c>
      <c r="I91" s="2">
        <f t="shared" si="5"/>
        <v>-6</v>
      </c>
      <c r="J91" s="2">
        <f t="shared" si="3"/>
        <v>0.8</v>
      </c>
      <c r="K91"/>
    </row>
    <row r="92" spans="8:10" ht="12.75">
      <c r="H92" s="27"/>
      <c r="I92" s="2">
        <f t="shared" si="5"/>
      </c>
      <c r="J92" s="2">
        <f t="shared" si="3"/>
      </c>
    </row>
    <row r="93" spans="1:11" ht="12.75">
      <c r="A93" s="1">
        <v>23</v>
      </c>
      <c r="B93" s="11" t="s">
        <v>83</v>
      </c>
      <c r="C93">
        <v>2135</v>
      </c>
      <c r="D93" s="2">
        <v>8</v>
      </c>
      <c r="E93" s="2">
        <f>D93*0.4</f>
        <v>3.2</v>
      </c>
      <c r="G93" s="2">
        <f>F93*0.6</f>
        <v>0</v>
      </c>
      <c r="H93" s="27">
        <f>E93+G93</f>
        <v>3.2</v>
      </c>
      <c r="I93" s="2">
        <f t="shared" si="5"/>
        <v>-8</v>
      </c>
      <c r="J93" s="2">
        <f t="shared" si="3"/>
        <v>0.8</v>
      </c>
      <c r="K93" s="10" t="s">
        <v>22</v>
      </c>
    </row>
    <row r="94" spans="5:11" ht="12.75">
      <c r="E94" s="2">
        <f>D94*0.4</f>
        <v>0</v>
      </c>
      <c r="G94" s="2">
        <f>F94*0.6</f>
        <v>0</v>
      </c>
      <c r="H94" s="27">
        <f>E94+G94</f>
        <v>0</v>
      </c>
      <c r="I94" s="2">
        <f t="shared" si="5"/>
      </c>
      <c r="J94" s="2">
        <f t="shared" si="3"/>
      </c>
      <c r="K94" s="10" t="s">
        <v>22</v>
      </c>
    </row>
    <row r="95" spans="1:13" ht="12.75">
      <c r="A95" s="1">
        <v>24</v>
      </c>
      <c r="B95" t="s">
        <v>84</v>
      </c>
      <c r="C95">
        <v>2017</v>
      </c>
      <c r="D95" s="2">
        <v>5</v>
      </c>
      <c r="H95" s="27"/>
      <c r="K95" s="10"/>
      <c r="M95" t="s">
        <v>86</v>
      </c>
    </row>
    <row r="96" spans="2:11" ht="12.75">
      <c r="B96" t="s">
        <v>85</v>
      </c>
      <c r="C96">
        <v>1897</v>
      </c>
      <c r="D96" s="2">
        <v>5</v>
      </c>
      <c r="H96" s="27"/>
      <c r="K96" s="10"/>
    </row>
    <row r="97" spans="8:11" ht="12.75">
      <c r="H97" s="27"/>
      <c r="K97" s="10"/>
    </row>
    <row r="98" spans="1:13" ht="12.75">
      <c r="A98" s="1">
        <v>25</v>
      </c>
      <c r="B98" s="11" t="s">
        <v>87</v>
      </c>
      <c r="C98">
        <v>2544</v>
      </c>
      <c r="D98" s="2">
        <v>6</v>
      </c>
      <c r="E98" s="2">
        <f>D98*0.4</f>
        <v>2.4000000000000004</v>
      </c>
      <c r="F98" s="2">
        <v>1.5</v>
      </c>
      <c r="G98" s="2">
        <f>F98*0.6</f>
        <v>0.8999999999999999</v>
      </c>
      <c r="H98" s="27">
        <f>E98+G98</f>
        <v>3.3000000000000003</v>
      </c>
      <c r="I98" s="2">
        <f>IF(D98="","",-(D98-F98))</f>
        <v>-4.5</v>
      </c>
      <c r="J98" s="2">
        <f>IF(D98="","",IF((D98-F98)&gt;3,(F98+2)*0.4+F98*0.6,H98))</f>
        <v>2.3</v>
      </c>
      <c r="K98"/>
      <c r="M98" t="s">
        <v>91</v>
      </c>
    </row>
    <row r="99" spans="2:11" ht="12.75">
      <c r="B99" t="s">
        <v>88</v>
      </c>
      <c r="C99">
        <v>2634</v>
      </c>
      <c r="D99" s="2">
        <v>6</v>
      </c>
      <c r="E99" s="2">
        <f>D99*0.4</f>
        <v>2.4000000000000004</v>
      </c>
      <c r="F99" s="2">
        <v>4.4</v>
      </c>
      <c r="G99" s="2">
        <f>F99*0.6</f>
        <v>2.64</v>
      </c>
      <c r="H99" s="27">
        <f>E99+G99</f>
        <v>5.040000000000001</v>
      </c>
      <c r="I99" s="2">
        <f>IF(D99="","",-(D99-F99))</f>
        <v>-1.5999999999999996</v>
      </c>
      <c r="J99" s="2">
        <f>IF(D99="","",IF((D99-F99)&gt;3,(F99+2)*0.4+F99*0.6,H99))</f>
        <v>5.040000000000001</v>
      </c>
      <c r="K99"/>
    </row>
    <row r="100" spans="2:11" ht="12.75">
      <c r="B100" t="s">
        <v>89</v>
      </c>
      <c r="C100">
        <v>2563</v>
      </c>
      <c r="D100" s="2">
        <v>6</v>
      </c>
      <c r="E100" s="2">
        <f>D100*0.4</f>
        <v>2.4000000000000004</v>
      </c>
      <c r="F100" s="2">
        <v>1</v>
      </c>
      <c r="G100" s="2">
        <f>F100*0.6</f>
        <v>0.6</v>
      </c>
      <c r="H100" s="27">
        <f>E100+G100</f>
        <v>3.0000000000000004</v>
      </c>
      <c r="I100" s="2">
        <f>IF(D100="","",-(D100-F100))</f>
        <v>-5</v>
      </c>
      <c r="J100" s="2">
        <f>IF(D100="","",IF((D100-F100)&gt;3,(F100+2)*0.4+F100*0.6,H100))</f>
        <v>1.8000000000000003</v>
      </c>
      <c r="K100" s="10"/>
    </row>
    <row r="101" spans="2:11" ht="12.75">
      <c r="B101" t="s">
        <v>90</v>
      </c>
      <c r="C101">
        <v>2412</v>
      </c>
      <c r="D101" s="2">
        <v>6</v>
      </c>
      <c r="E101" s="2">
        <f>D101*0.4</f>
        <v>2.4000000000000004</v>
      </c>
      <c r="F101" s="2">
        <v>0</v>
      </c>
      <c r="G101" s="2">
        <f>F101*0.6</f>
        <v>0</v>
      </c>
      <c r="H101" s="27">
        <f>E101+G101</f>
        <v>2.4000000000000004</v>
      </c>
      <c r="I101" s="2">
        <f>IF(D101="","",-(D101-F101))</f>
        <v>-6</v>
      </c>
      <c r="J101" s="2">
        <f>IF(D101="","",IF((D101-F101)&gt;3,(F101+2)*0.4+F101*0.6,H101))</f>
        <v>0.8</v>
      </c>
      <c r="K101" s="10"/>
    </row>
    <row r="102" spans="8:11" ht="12.75">
      <c r="H102" s="27"/>
      <c r="K102" s="10"/>
    </row>
    <row r="103" spans="1:13" ht="12.75">
      <c r="A103" s="1">
        <v>26</v>
      </c>
      <c r="B103" s="11" t="s">
        <v>92</v>
      </c>
      <c r="C103">
        <v>2375</v>
      </c>
      <c r="D103" s="2">
        <v>6.5</v>
      </c>
      <c r="E103" s="2">
        <f>D103*0.4</f>
        <v>2.6</v>
      </c>
      <c r="F103" s="2">
        <v>4</v>
      </c>
      <c r="G103" s="2">
        <f>F103*0.6</f>
        <v>2.4</v>
      </c>
      <c r="H103" s="27">
        <f>E103+G103</f>
        <v>5</v>
      </c>
      <c r="I103" s="2">
        <f>IF(D103="","",-(D103-F103))</f>
        <v>-2.5</v>
      </c>
      <c r="J103" s="2">
        <f>IF(D103="","",IF((D103-F103)&gt;3,(F103+2)*0.4+F103*0.6,H103))</f>
        <v>5</v>
      </c>
      <c r="K103"/>
      <c r="M103" t="s">
        <v>91</v>
      </c>
    </row>
    <row r="104" spans="2:11" ht="12.75">
      <c r="B104" t="s">
        <v>93</v>
      </c>
      <c r="C104">
        <v>1940</v>
      </c>
      <c r="D104" s="2">
        <v>6.5</v>
      </c>
      <c r="E104" s="2">
        <f>D104*0.4</f>
        <v>2.6</v>
      </c>
      <c r="F104" s="2">
        <v>4</v>
      </c>
      <c r="G104" s="2">
        <f>F104*0.6</f>
        <v>2.4</v>
      </c>
      <c r="H104" s="27">
        <f>E104+G104</f>
        <v>5</v>
      </c>
      <c r="I104" s="2">
        <f>IF(D104="","",-(D104-F104))</f>
        <v>-2.5</v>
      </c>
      <c r="J104" s="2">
        <f>IF(D104="","",IF((D104-F104)&gt;3,(F104+2)*0.4+F104*0.6,H104))</f>
        <v>5</v>
      </c>
      <c r="K104"/>
    </row>
    <row r="105" spans="2:11" ht="12.75">
      <c r="B105" t="s">
        <v>94</v>
      </c>
      <c r="C105">
        <v>2096</v>
      </c>
      <c r="D105" s="2">
        <v>6.5</v>
      </c>
      <c r="E105" s="2">
        <f>D105*0.4</f>
        <v>2.6</v>
      </c>
      <c r="F105" s="2">
        <v>1.5</v>
      </c>
      <c r="G105" s="2">
        <f>F105*0.6</f>
        <v>0.8999999999999999</v>
      </c>
      <c r="H105" s="27">
        <f>E105+G105</f>
        <v>3.5</v>
      </c>
      <c r="I105" s="2">
        <f>IF(D105="","",-(D105-F105))</f>
        <v>-5</v>
      </c>
      <c r="J105" s="2">
        <f>IF(D105="","",IF((D105-F105)&gt;3,(F105+2)*0.4+F105*0.6,H105))</f>
        <v>2.3</v>
      </c>
      <c r="K105" s="10"/>
    </row>
    <row r="106" spans="8:11" ht="12.75">
      <c r="H106" s="27"/>
      <c r="K106" s="10"/>
    </row>
    <row r="107" spans="1:13" ht="12.75">
      <c r="A107" s="1">
        <v>27</v>
      </c>
      <c r="B107" s="11" t="s">
        <v>95</v>
      </c>
      <c r="C107">
        <v>2745</v>
      </c>
      <c r="D107" s="2">
        <v>5.5</v>
      </c>
      <c r="E107" s="2">
        <f>D107*0.4</f>
        <v>2.2</v>
      </c>
      <c r="F107" s="2">
        <v>3</v>
      </c>
      <c r="G107" s="2">
        <f>F107*0.6</f>
        <v>1.7999999999999998</v>
      </c>
      <c r="H107" s="27">
        <f>E107+G107</f>
        <v>4</v>
      </c>
      <c r="I107" s="2">
        <f>IF(D107="","",-(D107-F107))</f>
        <v>-2.5</v>
      </c>
      <c r="J107" s="2">
        <f>IF(D107="","",IF((D107-F107)&gt;3,(F107+2)*0.4+F107*0.6,H107))</f>
        <v>4</v>
      </c>
      <c r="K107"/>
      <c r="M107" t="s">
        <v>99</v>
      </c>
    </row>
    <row r="108" spans="2:11" ht="12.75">
      <c r="B108" t="s">
        <v>96</v>
      </c>
      <c r="C108">
        <v>2705</v>
      </c>
      <c r="D108" s="2">
        <v>5.5</v>
      </c>
      <c r="E108" s="2">
        <f aca="true" t="shared" si="6" ref="E108:E132">D108*0.4</f>
        <v>2.2</v>
      </c>
      <c r="F108" s="2">
        <v>2.5</v>
      </c>
      <c r="G108" s="2">
        <f aca="true" t="shared" si="7" ref="G108:G132">F108*0.6</f>
        <v>1.5</v>
      </c>
      <c r="H108" s="27">
        <f aca="true" t="shared" si="8" ref="H108:H132">E108+G108</f>
        <v>3.7</v>
      </c>
      <c r="I108" s="2">
        <f aca="true" t="shared" si="9" ref="I108:I132">IF(D108="","",-(D108-F108))</f>
        <v>-3</v>
      </c>
      <c r="J108" s="2">
        <f aca="true" t="shared" si="10" ref="J108:J132">IF(D108="","",IF((D108-F108)&gt;3,(F108+2)*0.4+F108*0.6,H108))</f>
        <v>3.7</v>
      </c>
      <c r="K108"/>
    </row>
    <row r="109" spans="2:11" ht="12.75">
      <c r="B109" t="s">
        <v>97</v>
      </c>
      <c r="C109">
        <v>2558</v>
      </c>
      <c r="D109" s="2">
        <v>5.5</v>
      </c>
      <c r="E109" s="2">
        <f t="shared" si="6"/>
        <v>2.2</v>
      </c>
      <c r="F109" s="2">
        <v>1</v>
      </c>
      <c r="G109" s="2">
        <f t="shared" si="7"/>
        <v>0.6</v>
      </c>
      <c r="H109" s="27">
        <f t="shared" si="8"/>
        <v>2.8000000000000003</v>
      </c>
      <c r="I109" s="2">
        <f t="shared" si="9"/>
        <v>-4.5</v>
      </c>
      <c r="J109" s="2">
        <f t="shared" si="10"/>
        <v>1.8000000000000003</v>
      </c>
      <c r="K109" s="10"/>
    </row>
    <row r="110" spans="2:11" ht="12.75">
      <c r="B110" t="s">
        <v>98</v>
      </c>
      <c r="C110">
        <v>2421</v>
      </c>
      <c r="D110" s="2">
        <v>5.5</v>
      </c>
      <c r="E110" s="2">
        <f t="shared" si="6"/>
        <v>2.2</v>
      </c>
      <c r="F110" s="2">
        <v>2</v>
      </c>
      <c r="G110" s="2">
        <f t="shared" si="7"/>
        <v>1.2</v>
      </c>
      <c r="H110" s="27">
        <f t="shared" si="8"/>
        <v>3.4000000000000004</v>
      </c>
      <c r="I110" s="2">
        <f t="shared" si="9"/>
        <v>-3.5</v>
      </c>
      <c r="J110" s="2">
        <f t="shared" si="10"/>
        <v>2.8</v>
      </c>
      <c r="K110" s="10"/>
    </row>
    <row r="111" spans="8:11" ht="12.75">
      <c r="H111" s="27"/>
      <c r="K111" s="10"/>
    </row>
    <row r="112" spans="1:13" ht="12.75">
      <c r="A112" s="1">
        <v>28</v>
      </c>
      <c r="B112" t="s">
        <v>100</v>
      </c>
      <c r="C112">
        <v>2594</v>
      </c>
      <c r="D112" s="2">
        <v>7</v>
      </c>
      <c r="E112" s="2">
        <f t="shared" si="6"/>
        <v>2.8000000000000003</v>
      </c>
      <c r="F112" s="2">
        <v>3</v>
      </c>
      <c r="G112" s="2">
        <f t="shared" si="7"/>
        <v>1.7999999999999998</v>
      </c>
      <c r="H112" s="27">
        <f t="shared" si="8"/>
        <v>4.6</v>
      </c>
      <c r="I112" s="2">
        <f t="shared" si="9"/>
        <v>-4</v>
      </c>
      <c r="J112" s="2">
        <f t="shared" si="10"/>
        <v>3.8</v>
      </c>
      <c r="K112" s="10"/>
      <c r="M112" t="s">
        <v>103</v>
      </c>
    </row>
    <row r="113" spans="2:11" ht="12.75">
      <c r="B113" t="s">
        <v>101</v>
      </c>
      <c r="C113">
        <v>2370</v>
      </c>
      <c r="D113" s="2">
        <v>7</v>
      </c>
      <c r="E113" s="2">
        <f t="shared" si="6"/>
        <v>2.8000000000000003</v>
      </c>
      <c r="F113" s="2">
        <v>3</v>
      </c>
      <c r="G113" s="2">
        <f t="shared" si="7"/>
        <v>1.7999999999999998</v>
      </c>
      <c r="H113" s="27">
        <f t="shared" si="8"/>
        <v>4.6</v>
      </c>
      <c r="I113" s="2">
        <f t="shared" si="9"/>
        <v>-4</v>
      </c>
      <c r="J113" s="2">
        <f t="shared" si="10"/>
        <v>3.8</v>
      </c>
      <c r="K113" s="20"/>
    </row>
    <row r="114" spans="2:11" ht="12.75">
      <c r="B114" t="s">
        <v>102</v>
      </c>
      <c r="C114">
        <v>2377</v>
      </c>
      <c r="D114" s="2">
        <v>7</v>
      </c>
      <c r="E114" s="2">
        <f t="shared" si="6"/>
        <v>2.8000000000000003</v>
      </c>
      <c r="G114" s="2">
        <f t="shared" si="7"/>
        <v>0</v>
      </c>
      <c r="H114" s="27">
        <f t="shared" si="8"/>
        <v>2.8000000000000003</v>
      </c>
      <c r="I114" s="2">
        <f t="shared" si="9"/>
        <v>-7</v>
      </c>
      <c r="J114" s="2">
        <f t="shared" si="10"/>
        <v>0.8</v>
      </c>
      <c r="K114" s="20"/>
    </row>
    <row r="115" spans="8:11" ht="12.75">
      <c r="H115" s="27"/>
      <c r="K115" s="20"/>
    </row>
    <row r="116" spans="1:13" ht="12.75">
      <c r="A116" s="1">
        <v>29</v>
      </c>
      <c r="B116" t="s">
        <v>104</v>
      </c>
      <c r="C116">
        <v>2407</v>
      </c>
      <c r="D116" s="2">
        <v>6.5</v>
      </c>
      <c r="E116" s="2">
        <f t="shared" si="6"/>
        <v>2.6</v>
      </c>
      <c r="F116" s="2">
        <v>2.5</v>
      </c>
      <c r="G116" s="2">
        <f t="shared" si="7"/>
        <v>1.5</v>
      </c>
      <c r="H116" s="27">
        <f t="shared" si="8"/>
        <v>4.1</v>
      </c>
      <c r="I116" s="2">
        <f t="shared" si="9"/>
        <v>-4</v>
      </c>
      <c r="J116" s="2">
        <f t="shared" si="10"/>
        <v>3.3</v>
      </c>
      <c r="K116" s="20"/>
      <c r="M116" t="s">
        <v>107</v>
      </c>
    </row>
    <row r="117" spans="2:11" ht="12.75">
      <c r="B117" t="s">
        <v>105</v>
      </c>
      <c r="C117">
        <v>2575</v>
      </c>
      <c r="D117" s="2">
        <v>6.5</v>
      </c>
      <c r="E117" s="2">
        <f t="shared" si="6"/>
        <v>2.6</v>
      </c>
      <c r="F117" s="2">
        <v>5.5</v>
      </c>
      <c r="G117" s="2">
        <f t="shared" si="7"/>
        <v>3.3</v>
      </c>
      <c r="H117" s="27">
        <f t="shared" si="8"/>
        <v>5.9</v>
      </c>
      <c r="I117" s="2">
        <f t="shared" si="9"/>
        <v>-1</v>
      </c>
      <c r="J117" s="2">
        <f t="shared" si="10"/>
        <v>5.9</v>
      </c>
      <c r="K117" s="20"/>
    </row>
    <row r="118" spans="2:11" ht="12.75">
      <c r="B118" t="s">
        <v>106</v>
      </c>
      <c r="C118">
        <v>2430</v>
      </c>
      <c r="D118" s="2">
        <v>6.5</v>
      </c>
      <c r="E118" s="2">
        <f t="shared" si="6"/>
        <v>2.6</v>
      </c>
      <c r="G118" s="2">
        <f t="shared" si="7"/>
        <v>0</v>
      </c>
      <c r="H118" s="27">
        <f t="shared" si="8"/>
        <v>2.6</v>
      </c>
      <c r="I118" s="2">
        <f t="shared" si="9"/>
        <v>-6.5</v>
      </c>
      <c r="J118" s="2">
        <f t="shared" si="10"/>
        <v>0.8</v>
      </c>
      <c r="K118" s="20"/>
    </row>
    <row r="119" spans="8:11" ht="12.75">
      <c r="H119" s="27"/>
      <c r="K119" s="20"/>
    </row>
    <row r="120" spans="1:13" ht="12.75">
      <c r="A120" s="1">
        <v>30</v>
      </c>
      <c r="B120" t="s">
        <v>108</v>
      </c>
      <c r="C120">
        <v>1335</v>
      </c>
      <c r="D120" s="2">
        <v>7</v>
      </c>
      <c r="E120" s="2">
        <f t="shared" si="6"/>
        <v>2.8000000000000003</v>
      </c>
      <c r="G120" s="2">
        <f t="shared" si="7"/>
        <v>0</v>
      </c>
      <c r="H120" s="27">
        <f t="shared" si="8"/>
        <v>2.8000000000000003</v>
      </c>
      <c r="I120" s="2">
        <f t="shared" si="9"/>
        <v>-7</v>
      </c>
      <c r="J120" s="2">
        <f t="shared" si="10"/>
        <v>0.8</v>
      </c>
      <c r="K120" s="20"/>
      <c r="M120" t="s">
        <v>109</v>
      </c>
    </row>
    <row r="121" spans="8:11" ht="12.75">
      <c r="H121" s="27"/>
      <c r="K121" s="20"/>
    </row>
    <row r="122" spans="1:13" ht="12.75">
      <c r="A122" s="1">
        <v>31</v>
      </c>
      <c r="B122" t="s">
        <v>110</v>
      </c>
      <c r="C122">
        <v>1279</v>
      </c>
      <c r="D122" s="2">
        <v>6</v>
      </c>
      <c r="E122" s="2">
        <f t="shared" si="6"/>
        <v>2.4000000000000004</v>
      </c>
      <c r="F122" s="2">
        <v>4.4</v>
      </c>
      <c r="G122" s="2">
        <f t="shared" si="7"/>
        <v>2.64</v>
      </c>
      <c r="H122" s="27">
        <f t="shared" si="8"/>
        <v>5.040000000000001</v>
      </c>
      <c r="I122" s="2">
        <f t="shared" si="9"/>
        <v>-1.5999999999999996</v>
      </c>
      <c r="J122" s="2">
        <f t="shared" si="10"/>
        <v>5.040000000000001</v>
      </c>
      <c r="K122" s="20"/>
      <c r="M122" t="s">
        <v>111</v>
      </c>
    </row>
    <row r="123" spans="8:11" ht="12.75">
      <c r="H123" s="27"/>
      <c r="K123" s="20"/>
    </row>
    <row r="124" spans="1:13" ht="12.75">
      <c r="A124" s="1">
        <v>32</v>
      </c>
      <c r="B124" t="s">
        <v>112</v>
      </c>
      <c r="C124">
        <v>2117</v>
      </c>
      <c r="D124" s="2">
        <v>5.5</v>
      </c>
      <c r="E124" s="2">
        <f t="shared" si="6"/>
        <v>2.2</v>
      </c>
      <c r="F124" s="2">
        <v>1</v>
      </c>
      <c r="G124" s="2">
        <f t="shared" si="7"/>
        <v>0.6</v>
      </c>
      <c r="H124" s="27">
        <f t="shared" si="8"/>
        <v>2.8000000000000003</v>
      </c>
      <c r="I124" s="2">
        <f t="shared" si="9"/>
        <v>-4.5</v>
      </c>
      <c r="J124" s="2">
        <f t="shared" si="10"/>
        <v>1.8000000000000003</v>
      </c>
      <c r="K124" s="20"/>
      <c r="M124" t="s">
        <v>115</v>
      </c>
    </row>
    <row r="125" spans="2:11" ht="12.75">
      <c r="B125" t="s">
        <v>113</v>
      </c>
      <c r="C125">
        <v>2114</v>
      </c>
      <c r="D125" s="2">
        <v>5.5</v>
      </c>
      <c r="E125" s="2">
        <f t="shared" si="6"/>
        <v>2.2</v>
      </c>
      <c r="F125" s="2">
        <v>1</v>
      </c>
      <c r="G125" s="2">
        <f t="shared" si="7"/>
        <v>0.6</v>
      </c>
      <c r="H125" s="27">
        <f t="shared" si="8"/>
        <v>2.8000000000000003</v>
      </c>
      <c r="I125" s="2">
        <f t="shared" si="9"/>
        <v>-4.5</v>
      </c>
      <c r="J125" s="2">
        <f t="shared" si="10"/>
        <v>1.8000000000000003</v>
      </c>
      <c r="K125" s="20"/>
    </row>
    <row r="126" spans="2:11" ht="12.75">
      <c r="B126" t="s">
        <v>114</v>
      </c>
      <c r="C126">
        <v>1039</v>
      </c>
      <c r="D126" s="2">
        <v>5.5</v>
      </c>
      <c r="E126" s="2">
        <f t="shared" si="6"/>
        <v>2.2</v>
      </c>
      <c r="G126" s="2">
        <f t="shared" si="7"/>
        <v>0</v>
      </c>
      <c r="H126" s="27">
        <f t="shared" si="8"/>
        <v>2.2</v>
      </c>
      <c r="I126" s="2">
        <f t="shared" si="9"/>
        <v>-5.5</v>
      </c>
      <c r="J126" s="2">
        <f t="shared" si="10"/>
        <v>0.8</v>
      </c>
      <c r="K126" s="20"/>
    </row>
    <row r="127" spans="8:11" ht="12.75">
      <c r="H127" s="27"/>
      <c r="K127" s="20"/>
    </row>
    <row r="128" spans="1:13" ht="12.75">
      <c r="A128" s="1">
        <v>33</v>
      </c>
      <c r="B128" t="s">
        <v>116</v>
      </c>
      <c r="C128">
        <v>2148</v>
      </c>
      <c r="D128" s="2">
        <v>7</v>
      </c>
      <c r="E128" s="2">
        <f t="shared" si="6"/>
        <v>2.8000000000000003</v>
      </c>
      <c r="F128" s="2">
        <v>4</v>
      </c>
      <c r="G128" s="2">
        <f t="shared" si="7"/>
        <v>2.4</v>
      </c>
      <c r="H128" s="27">
        <f t="shared" si="8"/>
        <v>5.2</v>
      </c>
      <c r="I128" s="2">
        <f t="shared" si="9"/>
        <v>-3</v>
      </c>
      <c r="J128" s="2">
        <f t="shared" si="10"/>
        <v>5.2</v>
      </c>
      <c r="K128" s="20"/>
      <c r="M128" t="s">
        <v>118</v>
      </c>
    </row>
    <row r="129" spans="2:11" ht="12.75">
      <c r="B129" t="s">
        <v>117</v>
      </c>
      <c r="C129">
        <v>2410</v>
      </c>
      <c r="D129" s="2">
        <v>7</v>
      </c>
      <c r="E129" s="2">
        <f t="shared" si="6"/>
        <v>2.8000000000000003</v>
      </c>
      <c r="F129" s="2">
        <v>2</v>
      </c>
      <c r="G129" s="2">
        <f t="shared" si="7"/>
        <v>1.2</v>
      </c>
      <c r="H129" s="27">
        <f t="shared" si="8"/>
        <v>4</v>
      </c>
      <c r="I129" s="2">
        <f t="shared" si="9"/>
        <v>-5</v>
      </c>
      <c r="J129" s="2">
        <f t="shared" si="10"/>
        <v>2.8</v>
      </c>
      <c r="K129" s="20"/>
    </row>
    <row r="130" spans="8:11" ht="12.75">
      <c r="H130" s="27"/>
      <c r="K130" s="20"/>
    </row>
    <row r="131" spans="1:11" ht="12.75">
      <c r="A131" s="1">
        <v>34</v>
      </c>
      <c r="B131" t="s">
        <v>119</v>
      </c>
      <c r="C131">
        <v>1920</v>
      </c>
      <c r="D131" s="2">
        <v>5.5</v>
      </c>
      <c r="E131" s="2">
        <f t="shared" si="6"/>
        <v>2.2</v>
      </c>
      <c r="F131" s="2">
        <v>1</v>
      </c>
      <c r="G131" s="2">
        <f t="shared" si="7"/>
        <v>0.6</v>
      </c>
      <c r="H131" s="27">
        <f t="shared" si="8"/>
        <v>2.8000000000000003</v>
      </c>
      <c r="I131" s="2">
        <f t="shared" si="9"/>
        <v>-4.5</v>
      </c>
      <c r="J131" s="2">
        <f t="shared" si="10"/>
        <v>1.8000000000000003</v>
      </c>
      <c r="K131" s="20"/>
    </row>
    <row r="132" spans="2:11" ht="12.75">
      <c r="B132" t="s">
        <v>120</v>
      </c>
      <c r="C132">
        <v>1919</v>
      </c>
      <c r="D132" s="2">
        <v>5.5</v>
      </c>
      <c r="E132" s="2">
        <f t="shared" si="6"/>
        <v>2.2</v>
      </c>
      <c r="F132" s="2">
        <v>1</v>
      </c>
      <c r="G132" s="2">
        <f t="shared" si="7"/>
        <v>0.6</v>
      </c>
      <c r="H132" s="27">
        <f t="shared" si="8"/>
        <v>2.8000000000000003</v>
      </c>
      <c r="I132" s="2">
        <f t="shared" si="9"/>
        <v>-4.5</v>
      </c>
      <c r="J132" s="2">
        <f t="shared" si="10"/>
        <v>1.8000000000000003</v>
      </c>
      <c r="K132" s="20"/>
    </row>
    <row r="133" spans="8:11" ht="12.75">
      <c r="H133" s="27"/>
      <c r="K133" s="20"/>
    </row>
    <row r="134" spans="8:11" ht="12.75">
      <c r="H134" s="27"/>
      <c r="K134" s="20"/>
    </row>
    <row r="135" spans="8:11" ht="12.75">
      <c r="H135" s="27"/>
      <c r="K135" s="20"/>
    </row>
    <row r="136" spans="8:11" ht="12.75">
      <c r="H136" s="27"/>
      <c r="K136" s="20"/>
    </row>
    <row r="137" spans="8:11" ht="12.75">
      <c r="H137" s="27"/>
      <c r="K137" s="20"/>
    </row>
    <row r="138" spans="8:11" ht="12.75">
      <c r="H138" s="27"/>
      <c r="K138" s="20"/>
    </row>
    <row r="139" spans="8:11" ht="12.75">
      <c r="H139" s="27"/>
      <c r="K139" s="20"/>
    </row>
    <row r="140" spans="8:11" ht="12.75">
      <c r="H140" s="27"/>
      <c r="K140" s="20"/>
    </row>
    <row r="141" spans="2:11" ht="12.75">
      <c r="B141" t="s">
        <v>121</v>
      </c>
      <c r="C141">
        <v>2212</v>
      </c>
      <c r="D141" s="2">
        <v>7.5</v>
      </c>
      <c r="E141" s="2">
        <f aca="true" t="shared" si="11" ref="E141:E175">D141*0.4</f>
        <v>3</v>
      </c>
      <c r="F141" s="2">
        <v>0</v>
      </c>
      <c r="G141" s="2">
        <f aca="true" t="shared" si="12" ref="G141:G151">F141*0.6</f>
        <v>0</v>
      </c>
      <c r="H141" s="27">
        <f aca="true" t="shared" si="13" ref="H141:H172">E141+G141</f>
        <v>3</v>
      </c>
      <c r="I141" s="2">
        <f>IF(D141="","",-(D141-F141))</f>
        <v>-7.5</v>
      </c>
      <c r="J141" s="2">
        <f aca="true" t="shared" si="14" ref="J141:J177">IF(OR(D141="",D141=0),F141,IF((D141-F141)&gt;3,(F141+2)*0.4+F141*0.6,H141))</f>
        <v>0.8</v>
      </c>
      <c r="K141" s="20"/>
    </row>
    <row r="142" spans="2:11" ht="12.75">
      <c r="B142" t="s">
        <v>122</v>
      </c>
      <c r="C142">
        <v>1416</v>
      </c>
      <c r="D142" s="2">
        <v>6</v>
      </c>
      <c r="E142" s="2">
        <f t="shared" si="11"/>
        <v>2.4000000000000004</v>
      </c>
      <c r="F142" s="2">
        <v>1</v>
      </c>
      <c r="G142" s="2">
        <f t="shared" si="12"/>
        <v>0.6</v>
      </c>
      <c r="H142" s="27">
        <f t="shared" si="13"/>
        <v>3.0000000000000004</v>
      </c>
      <c r="I142" s="2">
        <f>IF(D142="","",-(D142-F142))</f>
        <v>-5</v>
      </c>
      <c r="J142" s="2">
        <f t="shared" si="14"/>
        <v>1.8000000000000003</v>
      </c>
      <c r="K142" s="20"/>
    </row>
    <row r="143" spans="2:11" ht="12.75">
      <c r="B143" t="s">
        <v>123</v>
      </c>
      <c r="C143">
        <v>1782</v>
      </c>
      <c r="E143" s="2">
        <f t="shared" si="11"/>
        <v>0</v>
      </c>
      <c r="G143" s="2">
        <f t="shared" si="12"/>
        <v>0</v>
      </c>
      <c r="H143" s="27">
        <f t="shared" si="13"/>
        <v>0</v>
      </c>
      <c r="I143" s="2">
        <f>IF(D143="","",-(D143-F143))</f>
      </c>
      <c r="J143" s="2">
        <f t="shared" si="14"/>
        <v>0</v>
      </c>
      <c r="K143" s="20"/>
    </row>
    <row r="144" spans="2:11" ht="12.75">
      <c r="B144" t="s">
        <v>124</v>
      </c>
      <c r="C144">
        <v>1541</v>
      </c>
      <c r="D144" s="2">
        <v>6</v>
      </c>
      <c r="E144" s="2">
        <f t="shared" si="11"/>
        <v>2.4000000000000004</v>
      </c>
      <c r="F144" s="2">
        <v>5</v>
      </c>
      <c r="G144" s="2">
        <f t="shared" si="12"/>
        <v>3</v>
      </c>
      <c r="H144" s="27">
        <f t="shared" si="13"/>
        <v>5.4</v>
      </c>
      <c r="I144" s="2">
        <f>IF(D144="","",-(D144-F144))</f>
        <v>-1</v>
      </c>
      <c r="J144" s="2">
        <f t="shared" si="14"/>
        <v>5.4</v>
      </c>
      <c r="K144" s="20"/>
    </row>
    <row r="145" spans="2:11" ht="12.75">
      <c r="B145" t="s">
        <v>125</v>
      </c>
      <c r="C145">
        <v>2264</v>
      </c>
      <c r="E145" s="2">
        <f t="shared" si="11"/>
        <v>0</v>
      </c>
      <c r="G145" s="2">
        <f t="shared" si="12"/>
        <v>0</v>
      </c>
      <c r="H145" s="27">
        <f t="shared" si="13"/>
        <v>0</v>
      </c>
      <c r="I145" s="2">
        <f>IF(D145="","",-(D145-F145))</f>
      </c>
      <c r="J145" s="2">
        <v>1</v>
      </c>
      <c r="K145" s="20"/>
    </row>
    <row r="146" spans="2:11" ht="12.75">
      <c r="B146" t="s">
        <v>126</v>
      </c>
      <c r="C146">
        <v>2482</v>
      </c>
      <c r="E146" s="2">
        <f t="shared" si="11"/>
        <v>0</v>
      </c>
      <c r="G146" s="2">
        <f t="shared" si="12"/>
        <v>0</v>
      </c>
      <c r="H146" s="27">
        <f t="shared" si="13"/>
        <v>0</v>
      </c>
      <c r="I146" s="2">
        <f aca="true" t="shared" si="15" ref="I146:I197">IF(D146="","",-(D146-F146))</f>
      </c>
      <c r="J146" s="2">
        <v>2.5</v>
      </c>
      <c r="K146" s="20"/>
    </row>
    <row r="147" spans="2:11" ht="12.75">
      <c r="B147" t="s">
        <v>127</v>
      </c>
      <c r="C147">
        <v>2739</v>
      </c>
      <c r="D147" s="2">
        <v>10</v>
      </c>
      <c r="E147" s="2">
        <f t="shared" si="11"/>
        <v>4</v>
      </c>
      <c r="F147" s="2">
        <v>2</v>
      </c>
      <c r="G147" s="2">
        <f t="shared" si="12"/>
        <v>1.2</v>
      </c>
      <c r="H147" s="27">
        <f t="shared" si="13"/>
        <v>5.2</v>
      </c>
      <c r="I147" s="2">
        <f t="shared" si="15"/>
        <v>-8</v>
      </c>
      <c r="J147" s="2">
        <f>IF(OR(D147="",D147=0),F147,IF((D147-F147)&gt;3,(F147+2)*0.4+F147*0.6,H147))</f>
        <v>2.8</v>
      </c>
      <c r="K147" s="20"/>
    </row>
    <row r="148" spans="2:11" ht="12.75">
      <c r="B148" t="s">
        <v>128</v>
      </c>
      <c r="C148">
        <v>2702</v>
      </c>
      <c r="D148" s="2">
        <v>10</v>
      </c>
      <c r="E148" s="2">
        <f>D148*0.4</f>
        <v>4</v>
      </c>
      <c r="F148" s="2">
        <v>4.2</v>
      </c>
      <c r="G148" s="2">
        <f t="shared" si="12"/>
        <v>2.52</v>
      </c>
      <c r="H148" s="27">
        <f>E148+G148</f>
        <v>6.52</v>
      </c>
      <c r="I148" s="2">
        <f t="shared" si="15"/>
        <v>-5.8</v>
      </c>
      <c r="J148" s="2">
        <f>IF(D148="","",IF((D148-F148)&gt;3,(F148+2)*0.4+F148*0.6,H148))</f>
        <v>5</v>
      </c>
      <c r="K148" s="10"/>
    </row>
    <row r="149" spans="2:13" ht="12.75">
      <c r="B149" t="s">
        <v>129</v>
      </c>
      <c r="C149">
        <v>2706</v>
      </c>
      <c r="D149" s="2">
        <v>10</v>
      </c>
      <c r="E149" s="2">
        <f>D149*0.4</f>
        <v>4</v>
      </c>
      <c r="F149" s="2">
        <v>2</v>
      </c>
      <c r="G149" s="2">
        <f t="shared" si="12"/>
        <v>1.2</v>
      </c>
      <c r="H149" s="27">
        <f>E149+G149</f>
        <v>5.2</v>
      </c>
      <c r="I149" s="2">
        <f t="shared" si="15"/>
        <v>-8</v>
      </c>
      <c r="J149" s="2">
        <f>IF(D149="","",IF((D149-F149)&gt;3,(F149+2)*0.4+F149*0.6,H149))</f>
        <v>2.8</v>
      </c>
      <c r="M149" t="s">
        <v>130</v>
      </c>
    </row>
    <row r="150" spans="2:11" ht="12.75">
      <c r="B150" t="s">
        <v>131</v>
      </c>
      <c r="C150">
        <v>1898</v>
      </c>
      <c r="D150" s="2">
        <v>0</v>
      </c>
      <c r="E150" s="2">
        <f>D150*0.4</f>
        <v>0</v>
      </c>
      <c r="F150" s="2">
        <v>1</v>
      </c>
      <c r="G150" s="2">
        <f t="shared" si="12"/>
        <v>0.6</v>
      </c>
      <c r="H150" s="27">
        <f>E150+G150</f>
        <v>0.6</v>
      </c>
      <c r="I150" s="2">
        <f t="shared" si="15"/>
        <v>1</v>
      </c>
      <c r="J150" s="2">
        <f>IF(OR(D150="",D150=0),F150,IF((D150-F150)&gt;3,(F150+2)*0.4+F150*0.6,H150))</f>
        <v>1</v>
      </c>
      <c r="K150" s="20"/>
    </row>
    <row r="151" spans="2:11" ht="12.75">
      <c r="B151" t="s">
        <v>132</v>
      </c>
      <c r="C151">
        <v>2388</v>
      </c>
      <c r="D151" s="2">
        <v>7.5</v>
      </c>
      <c r="E151" s="2">
        <f>D151*0.4</f>
        <v>3</v>
      </c>
      <c r="F151" s="2">
        <v>5</v>
      </c>
      <c r="G151" s="2">
        <f t="shared" si="12"/>
        <v>3</v>
      </c>
      <c r="H151" s="27">
        <f>E151+G151</f>
        <v>6</v>
      </c>
      <c r="I151" s="2">
        <f t="shared" si="15"/>
        <v>-2.5</v>
      </c>
      <c r="J151" s="2">
        <f>IF(OR(D151="",D151=0),F151,IF((D151-F151)&gt;3,(F151+2)*0.4+F151*0.6,H151))</f>
        <v>6</v>
      </c>
      <c r="K151" s="20"/>
    </row>
    <row r="152" spans="2:11" ht="12.75">
      <c r="B152" t="s">
        <v>133</v>
      </c>
      <c r="C152">
        <v>2473</v>
      </c>
      <c r="E152" s="2">
        <f t="shared" si="11"/>
        <v>0</v>
      </c>
      <c r="F152" s="2">
        <v>1</v>
      </c>
      <c r="G152" s="2" t="s">
        <v>22</v>
      </c>
      <c r="H152" s="27" t="s">
        <v>22</v>
      </c>
      <c r="I152" s="2">
        <f t="shared" si="15"/>
      </c>
      <c r="J152" s="2">
        <v>1</v>
      </c>
      <c r="K152" s="20"/>
    </row>
    <row r="153" spans="2:11" ht="12.75">
      <c r="B153" t="s">
        <v>134</v>
      </c>
      <c r="C153">
        <v>2463</v>
      </c>
      <c r="E153" s="2">
        <f t="shared" si="11"/>
        <v>0</v>
      </c>
      <c r="F153" s="2">
        <v>1.5</v>
      </c>
      <c r="G153" s="2" t="s">
        <v>22</v>
      </c>
      <c r="H153" s="27" t="s">
        <v>22</v>
      </c>
      <c r="I153" s="2">
        <f t="shared" si="15"/>
      </c>
      <c r="J153" s="2">
        <v>1.5</v>
      </c>
      <c r="K153" s="20"/>
    </row>
    <row r="154" spans="2:11" ht="12.75">
      <c r="B154" t="s">
        <v>135</v>
      </c>
      <c r="C154">
        <v>2740</v>
      </c>
      <c r="E154" s="2">
        <f t="shared" si="11"/>
        <v>0</v>
      </c>
      <c r="F154" s="2">
        <v>2</v>
      </c>
      <c r="G154" s="2" t="s">
        <v>22</v>
      </c>
      <c r="H154" s="27" t="s">
        <v>22</v>
      </c>
      <c r="I154" s="2">
        <f t="shared" si="15"/>
      </c>
      <c r="J154" s="2">
        <v>2</v>
      </c>
      <c r="K154" s="20"/>
    </row>
    <row r="155" spans="2:11" ht="12.75">
      <c r="B155" t="s">
        <v>136</v>
      </c>
      <c r="C155">
        <v>2453</v>
      </c>
      <c r="D155" s="31">
        <v>6</v>
      </c>
      <c r="E155" s="31">
        <f t="shared" si="11"/>
        <v>2.4000000000000004</v>
      </c>
      <c r="F155" s="31">
        <v>1</v>
      </c>
      <c r="G155" s="31">
        <f aca="true" t="shared" si="16" ref="G155:G160">F155*0.6</f>
        <v>0.6</v>
      </c>
      <c r="H155" s="32">
        <f>E155+G155</f>
        <v>3.0000000000000004</v>
      </c>
      <c r="I155" s="31">
        <f>IF(D155="","",-(D155-F155))</f>
        <v>-5</v>
      </c>
      <c r="J155" s="31">
        <f>IF(D155="","",IF((D155-F155)&gt;3,(F155+2)*0.4+F155*0.6,H155))</f>
        <v>1.8000000000000003</v>
      </c>
      <c r="K155" s="33" t="s">
        <v>137</v>
      </c>
    </row>
    <row r="156" spans="2:11" ht="12.75">
      <c r="B156" t="s">
        <v>138</v>
      </c>
      <c r="C156">
        <v>2400</v>
      </c>
      <c r="D156" s="31">
        <v>6</v>
      </c>
      <c r="E156" s="31">
        <f t="shared" si="11"/>
        <v>2.4000000000000004</v>
      </c>
      <c r="F156" s="31">
        <v>3</v>
      </c>
      <c r="G156" s="31">
        <f t="shared" si="16"/>
        <v>1.7999999999999998</v>
      </c>
      <c r="H156" s="31">
        <f>E156+G156</f>
        <v>4.2</v>
      </c>
      <c r="I156" s="31">
        <f>IF(D156="","",-(D156-F156))</f>
        <v>-3</v>
      </c>
      <c r="J156" s="31">
        <f>IF(D156="","",IF((D156-F156)&gt;3,(F156+2)*0.4+F156*0.6,H156))</f>
        <v>4.2</v>
      </c>
      <c r="K156" s="33" t="s">
        <v>139</v>
      </c>
    </row>
    <row r="157" spans="2:11" ht="12.75">
      <c r="B157" t="s">
        <v>140</v>
      </c>
      <c r="C157">
        <v>2715</v>
      </c>
      <c r="D157" s="2">
        <v>9</v>
      </c>
      <c r="E157" s="2">
        <f>D157*0.4</f>
        <v>3.6</v>
      </c>
      <c r="F157" s="2">
        <v>4.5</v>
      </c>
      <c r="G157" s="2">
        <f t="shared" si="16"/>
        <v>2.6999999999999997</v>
      </c>
      <c r="H157" s="28">
        <f>E157+G157</f>
        <v>6.3</v>
      </c>
      <c r="I157" s="2">
        <f>IF(D157="","",-(D157-F157))</f>
        <v>-4.5</v>
      </c>
      <c r="J157" s="2">
        <f>IF(D157="","",IF((D157-F157)&gt;3,(F157+2)*0.4+F157*0.6,H157))</f>
        <v>5.3</v>
      </c>
      <c r="K157" s="10"/>
    </row>
    <row r="158" spans="2:11" ht="12.75">
      <c r="B158" t="s">
        <v>141</v>
      </c>
      <c r="C158">
        <v>2457</v>
      </c>
      <c r="D158" s="2">
        <v>0</v>
      </c>
      <c r="E158" s="2">
        <f t="shared" si="11"/>
        <v>0</v>
      </c>
      <c r="F158" s="2">
        <v>1.5</v>
      </c>
      <c r="G158" s="2">
        <f t="shared" si="16"/>
        <v>0.8999999999999999</v>
      </c>
      <c r="H158" s="27">
        <f t="shared" si="13"/>
        <v>0.8999999999999999</v>
      </c>
      <c r="I158" s="2">
        <f t="shared" si="15"/>
        <v>1.5</v>
      </c>
      <c r="J158" s="2">
        <f t="shared" si="14"/>
        <v>1.5</v>
      </c>
      <c r="K158" s="20"/>
    </row>
    <row r="159" spans="2:11" ht="12.75">
      <c r="B159" t="s">
        <v>142</v>
      </c>
      <c r="C159">
        <v>1830</v>
      </c>
      <c r="D159" s="31">
        <v>5.5</v>
      </c>
      <c r="E159" s="31">
        <f t="shared" si="11"/>
        <v>2.2</v>
      </c>
      <c r="F159" s="31">
        <v>2</v>
      </c>
      <c r="G159" s="31">
        <f t="shared" si="16"/>
        <v>1.2</v>
      </c>
      <c r="H159" s="31">
        <f>G159+E159</f>
        <v>3.4000000000000004</v>
      </c>
      <c r="I159" s="31">
        <f>-(D159-F159)</f>
        <v>-3.5</v>
      </c>
      <c r="J159" s="2">
        <f t="shared" si="14"/>
        <v>2.8</v>
      </c>
      <c r="K159"/>
    </row>
    <row r="160" spans="2:13" ht="12.75">
      <c r="B160" t="s">
        <v>143</v>
      </c>
      <c r="C160">
        <v>2439</v>
      </c>
      <c r="D160" s="31">
        <v>7.5</v>
      </c>
      <c r="E160" s="31">
        <f t="shared" si="11"/>
        <v>3</v>
      </c>
      <c r="F160" s="31">
        <v>0</v>
      </c>
      <c r="G160" s="31">
        <f t="shared" si="16"/>
        <v>0</v>
      </c>
      <c r="H160" s="32">
        <f>E160+G160</f>
        <v>3</v>
      </c>
      <c r="I160" s="31">
        <f>IF(D160="","",-(D160-F160))</f>
        <v>-7.5</v>
      </c>
      <c r="J160" s="31">
        <f>IF(D160="","",IF((D160-F160)&gt;3,(F160+2)*0.4+F160*0.6,H160))</f>
        <v>0.8</v>
      </c>
      <c r="K160" s="33" t="s">
        <v>144</v>
      </c>
      <c r="M160" t="s">
        <v>145</v>
      </c>
    </row>
    <row r="161" spans="2:11" ht="12.75">
      <c r="B161" t="s">
        <v>146</v>
      </c>
      <c r="C161">
        <v>2238</v>
      </c>
      <c r="E161" s="2">
        <f t="shared" si="11"/>
        <v>0</v>
      </c>
      <c r="F161" s="2">
        <v>5</v>
      </c>
      <c r="H161" s="27">
        <f t="shared" si="13"/>
        <v>0</v>
      </c>
      <c r="I161" s="2">
        <f t="shared" si="15"/>
      </c>
      <c r="J161" s="2">
        <f t="shared" si="14"/>
        <v>5</v>
      </c>
      <c r="K161" s="20"/>
    </row>
    <row r="162" spans="2:11" ht="12.75">
      <c r="B162" t="s">
        <v>147</v>
      </c>
      <c r="C162">
        <v>2155</v>
      </c>
      <c r="E162" s="2">
        <f t="shared" si="11"/>
        <v>0</v>
      </c>
      <c r="G162" s="2">
        <f>F162*0.6</f>
        <v>0</v>
      </c>
      <c r="H162" s="27">
        <f t="shared" si="13"/>
        <v>0</v>
      </c>
      <c r="I162" s="2">
        <f t="shared" si="15"/>
      </c>
      <c r="J162" s="2">
        <f t="shared" si="14"/>
        <v>0</v>
      </c>
      <c r="K162" s="20"/>
    </row>
    <row r="163" spans="2:11" ht="12.75">
      <c r="B163" t="s">
        <v>148</v>
      </c>
      <c r="C163">
        <v>2198</v>
      </c>
      <c r="E163" s="2">
        <f t="shared" si="11"/>
        <v>0</v>
      </c>
      <c r="F163" s="2">
        <v>1</v>
      </c>
      <c r="H163" s="27">
        <f t="shared" si="13"/>
        <v>0</v>
      </c>
      <c r="I163" s="2">
        <f t="shared" si="15"/>
      </c>
      <c r="J163" s="2">
        <f t="shared" si="14"/>
        <v>1</v>
      </c>
      <c r="K163" s="20"/>
    </row>
    <row r="164" spans="2:11" ht="12.75">
      <c r="B164" t="s">
        <v>149</v>
      </c>
      <c r="C164">
        <v>2784</v>
      </c>
      <c r="E164" s="2">
        <f t="shared" si="11"/>
        <v>0</v>
      </c>
      <c r="F164" s="2">
        <v>1.5</v>
      </c>
      <c r="H164" s="27">
        <f t="shared" si="13"/>
        <v>0</v>
      </c>
      <c r="I164" s="2">
        <f t="shared" si="15"/>
      </c>
      <c r="J164" s="2">
        <f t="shared" si="14"/>
        <v>1.5</v>
      </c>
      <c r="K164" s="20"/>
    </row>
    <row r="165" spans="2:11" ht="12.75">
      <c r="B165" t="s">
        <v>150</v>
      </c>
      <c r="C165">
        <v>2224</v>
      </c>
      <c r="D165" s="31">
        <v>8.5</v>
      </c>
      <c r="E165" s="31">
        <f t="shared" si="11"/>
        <v>3.4000000000000004</v>
      </c>
      <c r="F165" s="31">
        <v>1</v>
      </c>
      <c r="G165" s="31">
        <f>F165*0.6</f>
        <v>0.6</v>
      </c>
      <c r="H165" s="31">
        <f>G165+E165</f>
        <v>4</v>
      </c>
      <c r="I165" s="31">
        <f>-(D165-F165)</f>
        <v>-7.5</v>
      </c>
      <c r="J165" s="2">
        <f t="shared" si="14"/>
        <v>1.8000000000000003</v>
      </c>
      <c r="K165"/>
    </row>
    <row r="166" spans="2:11" ht="12.75">
      <c r="B166" t="s">
        <v>151</v>
      </c>
      <c r="C166">
        <v>1317</v>
      </c>
      <c r="D166" s="2">
        <v>5</v>
      </c>
      <c r="E166" s="2">
        <f t="shared" si="11"/>
        <v>2</v>
      </c>
      <c r="F166" s="2">
        <v>1.5</v>
      </c>
      <c r="G166" s="2">
        <f>F166*0.6</f>
        <v>0.8999999999999999</v>
      </c>
      <c r="H166" s="27">
        <f>E166+G166</f>
        <v>2.9</v>
      </c>
      <c r="I166" s="2">
        <f>IF(D166="","",-(D166-F166))</f>
        <v>-3.5</v>
      </c>
      <c r="J166" s="2">
        <f t="shared" si="14"/>
        <v>2.3</v>
      </c>
      <c r="K166" s="20"/>
    </row>
    <row r="167" spans="2:11" ht="12.75">
      <c r="B167" t="s">
        <v>152</v>
      </c>
      <c r="C167">
        <v>1122</v>
      </c>
      <c r="D167" s="2">
        <v>0</v>
      </c>
      <c r="E167" s="2">
        <f t="shared" si="11"/>
        <v>0</v>
      </c>
      <c r="F167" s="2">
        <v>2</v>
      </c>
      <c r="H167" s="27">
        <f>E167+G167</f>
        <v>0</v>
      </c>
      <c r="I167" s="2">
        <f>IF(D167="","",-(D167-F167))</f>
        <v>2</v>
      </c>
      <c r="J167" s="2">
        <f t="shared" si="14"/>
        <v>2</v>
      </c>
      <c r="K167" s="20"/>
    </row>
    <row r="168" spans="2:11" ht="12.75">
      <c r="B168" t="s">
        <v>153</v>
      </c>
      <c r="C168">
        <v>2721</v>
      </c>
      <c r="E168" s="2">
        <f t="shared" si="11"/>
        <v>0</v>
      </c>
      <c r="F168" s="2">
        <v>1.5</v>
      </c>
      <c r="H168" s="27">
        <f t="shared" si="13"/>
        <v>0</v>
      </c>
      <c r="I168" s="2">
        <f t="shared" si="15"/>
      </c>
      <c r="J168" s="2">
        <f t="shared" si="14"/>
        <v>1.5</v>
      </c>
      <c r="K168" s="20"/>
    </row>
    <row r="169" spans="2:11" ht="12.75">
      <c r="B169" t="s">
        <v>154</v>
      </c>
      <c r="C169">
        <v>2315</v>
      </c>
      <c r="D169" s="2">
        <v>0</v>
      </c>
      <c r="E169" s="2">
        <f t="shared" si="11"/>
        <v>0</v>
      </c>
      <c r="F169" s="2">
        <v>2</v>
      </c>
      <c r="H169" s="27">
        <f t="shared" si="13"/>
        <v>0</v>
      </c>
      <c r="I169" s="2">
        <f t="shared" si="15"/>
        <v>2</v>
      </c>
      <c r="J169" s="2">
        <f t="shared" si="14"/>
        <v>2</v>
      </c>
      <c r="K169" s="20"/>
    </row>
    <row r="170" spans="2:11" ht="12.75">
      <c r="B170" t="s">
        <v>155</v>
      </c>
      <c r="C170">
        <v>1254</v>
      </c>
      <c r="D170" s="2">
        <v>0</v>
      </c>
      <c r="E170" s="2">
        <f t="shared" si="11"/>
        <v>0</v>
      </c>
      <c r="F170" s="2">
        <v>1.5</v>
      </c>
      <c r="H170" s="27">
        <f t="shared" si="13"/>
        <v>0</v>
      </c>
      <c r="I170" s="30">
        <f t="shared" si="15"/>
        <v>1.5</v>
      </c>
      <c r="J170" s="2">
        <f t="shared" si="14"/>
        <v>1.5</v>
      </c>
      <c r="K170" s="20"/>
    </row>
    <row r="171" spans="2:11" ht="12.75">
      <c r="B171" t="s">
        <v>156</v>
      </c>
      <c r="C171">
        <v>1695</v>
      </c>
      <c r="D171" s="2">
        <v>4</v>
      </c>
      <c r="E171" s="2">
        <f t="shared" si="11"/>
        <v>1.6</v>
      </c>
      <c r="F171" s="2">
        <v>3</v>
      </c>
      <c r="G171" s="2">
        <f>F171*0.6</f>
        <v>1.7999999999999998</v>
      </c>
      <c r="H171" s="27">
        <f t="shared" si="13"/>
        <v>3.4</v>
      </c>
      <c r="I171" s="2">
        <f t="shared" si="15"/>
        <v>-1</v>
      </c>
      <c r="J171" s="2">
        <f>IF(OR(D171="",D171=0),F171,IF((D171-F171)&gt;3,(F171+2)*0.4+F171*0.6,H171))</f>
        <v>3.4</v>
      </c>
      <c r="K171" s="20"/>
    </row>
    <row r="172" spans="2:11" ht="12.75">
      <c r="B172" t="s">
        <v>157</v>
      </c>
      <c r="C172">
        <v>2349</v>
      </c>
      <c r="E172" s="2">
        <f t="shared" si="11"/>
        <v>0</v>
      </c>
      <c r="F172" s="2">
        <v>1</v>
      </c>
      <c r="H172" s="27">
        <f t="shared" si="13"/>
        <v>0</v>
      </c>
      <c r="I172" s="2">
        <f t="shared" si="15"/>
      </c>
      <c r="J172" s="2">
        <f t="shared" si="14"/>
        <v>1</v>
      </c>
      <c r="K172" s="20"/>
    </row>
    <row r="173" spans="2:11" ht="12.75" outlineLevel="1">
      <c r="B173" t="s">
        <v>158</v>
      </c>
      <c r="C173">
        <v>1891</v>
      </c>
      <c r="D173" s="31">
        <v>4.5</v>
      </c>
      <c r="E173" s="31">
        <f t="shared" si="11"/>
        <v>1.8</v>
      </c>
      <c r="F173" s="31">
        <v>4</v>
      </c>
      <c r="G173" s="31">
        <f>F173*0.6</f>
        <v>2.4</v>
      </c>
      <c r="H173" s="31">
        <f>G173+E173</f>
        <v>4.2</v>
      </c>
      <c r="I173" s="31">
        <f>-(D173-F173)</f>
        <v>-0.5</v>
      </c>
      <c r="J173" s="2">
        <f t="shared" si="14"/>
        <v>4.2</v>
      </c>
      <c r="K173"/>
    </row>
    <row r="174" spans="2:11" ht="12.75">
      <c r="B174" t="s">
        <v>159</v>
      </c>
      <c r="C174">
        <v>1669</v>
      </c>
      <c r="D174" s="2">
        <v>0</v>
      </c>
      <c r="E174" s="2">
        <f t="shared" si="11"/>
        <v>0</v>
      </c>
      <c r="F174" s="2">
        <v>2</v>
      </c>
      <c r="H174" s="27">
        <f>E174+G174</f>
        <v>0</v>
      </c>
      <c r="I174" s="2">
        <f>IF(D174="","",-(D174-F174))</f>
        <v>2</v>
      </c>
      <c r="J174" s="2">
        <f t="shared" si="14"/>
        <v>2</v>
      </c>
      <c r="K174" s="20"/>
    </row>
    <row r="175" spans="2:11" ht="12.75">
      <c r="B175" t="s">
        <v>160</v>
      </c>
      <c r="C175">
        <v>1906</v>
      </c>
      <c r="D175" s="31">
        <v>7</v>
      </c>
      <c r="E175" s="31">
        <f t="shared" si="11"/>
        <v>2.8000000000000003</v>
      </c>
      <c r="F175" s="31">
        <v>1.5</v>
      </c>
      <c r="G175" s="31">
        <f>F175*0.6</f>
        <v>0.8999999999999999</v>
      </c>
      <c r="H175" s="31">
        <f>G175+E175</f>
        <v>3.7</v>
      </c>
      <c r="I175" s="31">
        <f>-(D175-F175)</f>
        <v>-5.5</v>
      </c>
      <c r="J175" s="2">
        <f t="shared" si="14"/>
        <v>2.3</v>
      </c>
      <c r="K175"/>
    </row>
    <row r="176" spans="2:11" ht="12.75">
      <c r="B176" t="s">
        <v>161</v>
      </c>
      <c r="C176">
        <v>2643</v>
      </c>
      <c r="E176" s="2">
        <f aca="true" t="shared" si="17" ref="E176:E200">D176*0.4</f>
        <v>0</v>
      </c>
      <c r="F176" s="2">
        <v>0</v>
      </c>
      <c r="G176" s="2">
        <f aca="true" t="shared" si="18" ref="G176:G200">F176*0.6</f>
        <v>0</v>
      </c>
      <c r="H176" s="27">
        <f aca="true" t="shared" si="19" ref="H176:H200">E176+G176</f>
        <v>0</v>
      </c>
      <c r="I176" s="2">
        <f t="shared" si="15"/>
      </c>
      <c r="J176" s="2">
        <f t="shared" si="14"/>
        <v>0</v>
      </c>
      <c r="K176" s="20"/>
    </row>
    <row r="177" spans="2:11" ht="12.75">
      <c r="B177" t="s">
        <v>162</v>
      </c>
      <c r="C177">
        <v>2007</v>
      </c>
      <c r="E177" s="2">
        <f t="shared" si="17"/>
        <v>0</v>
      </c>
      <c r="F177" s="2">
        <v>1</v>
      </c>
      <c r="G177" s="2">
        <f t="shared" si="18"/>
        <v>0.6</v>
      </c>
      <c r="H177" s="27">
        <f t="shared" si="19"/>
        <v>0.6</v>
      </c>
      <c r="I177" s="2">
        <f t="shared" si="15"/>
      </c>
      <c r="J177" s="2">
        <f t="shared" si="14"/>
        <v>1</v>
      </c>
      <c r="K177" s="20"/>
    </row>
    <row r="178" spans="2:11" ht="12.75">
      <c r="B178" t="s">
        <v>163</v>
      </c>
      <c r="C178">
        <v>2469</v>
      </c>
      <c r="E178" s="2">
        <f t="shared" si="17"/>
        <v>0</v>
      </c>
      <c r="F178" s="2">
        <v>2.5</v>
      </c>
      <c r="H178" s="27">
        <f t="shared" si="19"/>
        <v>0</v>
      </c>
      <c r="I178" s="2">
        <f t="shared" si="15"/>
      </c>
      <c r="J178" s="2">
        <f aca="true" t="shared" si="20" ref="J178:J197">IF(OR(D178="",D178=0),F178,IF((D178-F178)&gt;3,(F178+2)*0.4+F178*0.6,H178))</f>
        <v>2.5</v>
      </c>
      <c r="K178" s="20"/>
    </row>
    <row r="179" spans="2:13" ht="12.75">
      <c r="B179" s="14" t="s">
        <v>164</v>
      </c>
      <c r="C179">
        <v>2317</v>
      </c>
      <c r="D179" s="31">
        <v>3.5</v>
      </c>
      <c r="E179" s="31">
        <f t="shared" si="17"/>
        <v>1.4000000000000001</v>
      </c>
      <c r="F179" s="31">
        <v>2</v>
      </c>
      <c r="G179" s="31">
        <f>F179*0.6</f>
        <v>1.2</v>
      </c>
      <c r="H179" s="31">
        <f t="shared" si="19"/>
        <v>2.6</v>
      </c>
      <c r="I179" s="31">
        <f>IF(D179="","",-(D179-F179))</f>
        <v>-1.5</v>
      </c>
      <c r="J179" s="31">
        <f>IF(D179="","",IF((D179-F179)&gt;3,(F179+2)*0.4+F179*0.6,H179))</f>
        <v>2.6</v>
      </c>
      <c r="K179" s="34" t="s">
        <v>165</v>
      </c>
      <c r="M179" t="s">
        <v>166</v>
      </c>
    </row>
    <row r="180" spans="2:11" ht="12.75">
      <c r="B180" t="s">
        <v>167</v>
      </c>
      <c r="C180">
        <v>1581</v>
      </c>
      <c r="E180" s="2">
        <f t="shared" si="17"/>
        <v>0</v>
      </c>
      <c r="F180" s="2">
        <v>2</v>
      </c>
      <c r="G180" s="2">
        <f t="shared" si="18"/>
        <v>1.2</v>
      </c>
      <c r="H180" s="27">
        <f t="shared" si="19"/>
        <v>1.2</v>
      </c>
      <c r="I180" s="2">
        <f t="shared" si="15"/>
      </c>
      <c r="J180" s="2">
        <f t="shared" si="20"/>
        <v>2</v>
      </c>
      <c r="K180" s="20"/>
    </row>
    <row r="181" spans="2:11" ht="12.75">
      <c r="B181" t="s">
        <v>168</v>
      </c>
      <c r="C181">
        <v>2699</v>
      </c>
      <c r="E181" s="2">
        <f t="shared" si="17"/>
        <v>0</v>
      </c>
      <c r="F181" s="2">
        <v>1.5</v>
      </c>
      <c r="G181" s="2">
        <f t="shared" si="18"/>
        <v>0.8999999999999999</v>
      </c>
      <c r="H181" s="27">
        <f t="shared" si="19"/>
        <v>0.8999999999999999</v>
      </c>
      <c r="I181" s="2">
        <f t="shared" si="15"/>
      </c>
      <c r="J181" s="2">
        <f t="shared" si="20"/>
        <v>1.5</v>
      </c>
      <c r="K181" s="20"/>
    </row>
    <row r="182" spans="2:11" ht="12.75">
      <c r="B182" t="s">
        <v>169</v>
      </c>
      <c r="C182">
        <v>2775</v>
      </c>
      <c r="E182" s="2">
        <f t="shared" si="17"/>
        <v>0</v>
      </c>
      <c r="F182" s="2">
        <v>1.5</v>
      </c>
      <c r="G182" s="2">
        <f t="shared" si="18"/>
        <v>0.8999999999999999</v>
      </c>
      <c r="H182" s="27">
        <f t="shared" si="19"/>
        <v>0.8999999999999999</v>
      </c>
      <c r="I182" s="2">
        <f t="shared" si="15"/>
      </c>
      <c r="J182" s="2">
        <f t="shared" si="20"/>
        <v>1.5</v>
      </c>
      <c r="K182" s="20"/>
    </row>
    <row r="183" spans="2:11" ht="12.75">
      <c r="B183" t="s">
        <v>170</v>
      </c>
      <c r="C183">
        <v>2757</v>
      </c>
      <c r="E183" s="2">
        <f t="shared" si="17"/>
        <v>0</v>
      </c>
      <c r="F183" s="2">
        <v>3.5</v>
      </c>
      <c r="G183" s="2">
        <f t="shared" si="18"/>
        <v>2.1</v>
      </c>
      <c r="H183" s="27">
        <f t="shared" si="19"/>
        <v>2.1</v>
      </c>
      <c r="I183" s="2">
        <f t="shared" si="15"/>
      </c>
      <c r="J183" s="2">
        <f t="shared" si="20"/>
        <v>3.5</v>
      </c>
      <c r="K183" s="20"/>
    </row>
    <row r="184" spans="2:11" ht="12.75">
      <c r="B184" t="s">
        <v>171</v>
      </c>
      <c r="C184">
        <v>1921</v>
      </c>
      <c r="D184" s="31">
        <v>3.5</v>
      </c>
      <c r="E184" s="31">
        <f t="shared" si="17"/>
        <v>1.4000000000000001</v>
      </c>
      <c r="F184" s="31">
        <v>2.5</v>
      </c>
      <c r="G184" s="31">
        <f t="shared" si="18"/>
        <v>1.5</v>
      </c>
      <c r="H184" s="31">
        <f t="shared" si="19"/>
        <v>2.9000000000000004</v>
      </c>
      <c r="I184" s="31">
        <f>IF(D184="","",-(D184-F184))</f>
        <v>-1</v>
      </c>
      <c r="J184" s="31">
        <f>IF(D184="","",IF((D184-F184)&gt;3,(F184+2)*0.4+F184*0.6,H184))</f>
        <v>2.9000000000000004</v>
      </c>
      <c r="K184" s="33" t="s">
        <v>172</v>
      </c>
    </row>
    <row r="185" spans="2:11" ht="12.75">
      <c r="B185" t="s">
        <v>173</v>
      </c>
      <c r="C185">
        <v>2076</v>
      </c>
      <c r="D185" s="2">
        <v>6</v>
      </c>
      <c r="E185" s="2">
        <f t="shared" si="17"/>
        <v>2.4000000000000004</v>
      </c>
      <c r="F185" s="2">
        <v>1.5</v>
      </c>
      <c r="G185" s="2">
        <f t="shared" si="18"/>
        <v>0.8999999999999999</v>
      </c>
      <c r="H185" s="27">
        <f t="shared" si="19"/>
        <v>3.3000000000000003</v>
      </c>
      <c r="I185" s="2">
        <f>IF(D185="","",-(D185-F185))</f>
        <v>-4.5</v>
      </c>
      <c r="J185" s="2">
        <f>IF(OR(D185="",D185=0),F185,IF((D185-F185)&gt;3,(F185+2)*0.4+F185*0.6,H185))</f>
        <v>2.3</v>
      </c>
      <c r="K185" s="20"/>
    </row>
    <row r="186" spans="2:11" ht="12.75">
      <c r="B186" t="s">
        <v>174</v>
      </c>
      <c r="C186">
        <v>1929</v>
      </c>
      <c r="D186" s="2">
        <v>0</v>
      </c>
      <c r="E186" s="2">
        <f t="shared" si="17"/>
        <v>0</v>
      </c>
      <c r="F186" s="2">
        <v>2</v>
      </c>
      <c r="G186" s="2">
        <f t="shared" si="18"/>
        <v>1.2</v>
      </c>
      <c r="H186" s="27">
        <f t="shared" si="19"/>
        <v>1.2</v>
      </c>
      <c r="I186" s="2">
        <f t="shared" si="15"/>
        <v>2</v>
      </c>
      <c r="J186" s="2">
        <f t="shared" si="20"/>
        <v>2</v>
      </c>
      <c r="K186" s="20"/>
    </row>
    <row r="187" spans="2:12" ht="12.75">
      <c r="B187" t="s">
        <v>175</v>
      </c>
      <c r="C187">
        <v>2555</v>
      </c>
      <c r="D187" s="31">
        <v>7</v>
      </c>
      <c r="E187" s="31">
        <f t="shared" si="17"/>
        <v>2.8000000000000003</v>
      </c>
      <c r="F187" s="31">
        <v>4</v>
      </c>
      <c r="G187" s="31">
        <f t="shared" si="18"/>
        <v>2.4</v>
      </c>
      <c r="H187" s="31">
        <f t="shared" si="19"/>
        <v>5.2</v>
      </c>
      <c r="I187" s="31">
        <f>D187-F187</f>
        <v>3</v>
      </c>
      <c r="J187" s="2">
        <f t="shared" si="20"/>
        <v>5.2</v>
      </c>
      <c r="K187"/>
      <c r="L187" t="s">
        <v>176</v>
      </c>
    </row>
    <row r="188" spans="2:11" ht="12.75">
      <c r="B188" t="s">
        <v>177</v>
      </c>
      <c r="C188">
        <v>1956</v>
      </c>
      <c r="E188" s="2">
        <f t="shared" si="17"/>
        <v>0</v>
      </c>
      <c r="F188" s="2">
        <v>2.5</v>
      </c>
      <c r="G188" s="2">
        <f t="shared" si="18"/>
        <v>1.5</v>
      </c>
      <c r="H188" s="27">
        <f t="shared" si="19"/>
        <v>1.5</v>
      </c>
      <c r="I188" s="2">
        <f t="shared" si="15"/>
      </c>
      <c r="J188" s="2">
        <f t="shared" si="20"/>
        <v>2.5</v>
      </c>
      <c r="K188" s="20"/>
    </row>
    <row r="189" spans="2:12" ht="11.25" customHeight="1">
      <c r="B189" t="s">
        <v>179</v>
      </c>
      <c r="C189">
        <v>2411</v>
      </c>
      <c r="D189" s="31">
        <v>6.5</v>
      </c>
      <c r="E189" s="31">
        <f t="shared" si="17"/>
        <v>2.6</v>
      </c>
      <c r="F189" s="31">
        <v>3</v>
      </c>
      <c r="G189" s="31">
        <f t="shared" si="18"/>
        <v>1.7999999999999998</v>
      </c>
      <c r="H189" s="31">
        <f t="shared" si="19"/>
        <v>4.4</v>
      </c>
      <c r="I189" s="31">
        <f>D189-F189</f>
        <v>3.5</v>
      </c>
      <c r="J189" s="2">
        <f t="shared" si="20"/>
        <v>3.8</v>
      </c>
      <c r="K189"/>
      <c r="L189" t="s">
        <v>178</v>
      </c>
    </row>
    <row r="190" spans="2:11" ht="12.75">
      <c r="B190" t="s">
        <v>180</v>
      </c>
      <c r="C190">
        <v>2041</v>
      </c>
      <c r="D190" s="2">
        <v>4.2</v>
      </c>
      <c r="E190" s="2">
        <f t="shared" si="17"/>
        <v>1.6800000000000002</v>
      </c>
      <c r="F190" s="2">
        <v>1.5</v>
      </c>
      <c r="G190" s="2">
        <f t="shared" si="18"/>
        <v>0.8999999999999999</v>
      </c>
      <c r="H190" s="27">
        <f t="shared" si="19"/>
        <v>2.58</v>
      </c>
      <c r="I190" s="2">
        <f>IF(D190="","",-(D190-F190))</f>
        <v>-2.7</v>
      </c>
      <c r="J190" s="2">
        <f t="shared" si="20"/>
        <v>2.58</v>
      </c>
      <c r="K190" s="20"/>
    </row>
    <row r="191" spans="2:11" ht="12.75">
      <c r="B191" t="s">
        <v>181</v>
      </c>
      <c r="C191">
        <v>2321</v>
      </c>
      <c r="E191" s="2">
        <f t="shared" si="17"/>
        <v>0</v>
      </c>
      <c r="F191" s="2">
        <v>1.5</v>
      </c>
      <c r="G191" s="2">
        <f t="shared" si="18"/>
        <v>0.8999999999999999</v>
      </c>
      <c r="H191" s="27">
        <f t="shared" si="19"/>
        <v>0.8999999999999999</v>
      </c>
      <c r="I191" s="2">
        <f t="shared" si="15"/>
      </c>
      <c r="J191" s="2">
        <f t="shared" si="20"/>
        <v>1.5</v>
      </c>
      <c r="K191" s="20"/>
    </row>
    <row r="192" spans="2:11" ht="12.75">
      <c r="B192" t="s">
        <v>182</v>
      </c>
      <c r="C192">
        <v>2078</v>
      </c>
      <c r="D192" s="31"/>
      <c r="E192" s="31">
        <f t="shared" si="17"/>
        <v>0</v>
      </c>
      <c r="F192" s="31">
        <v>2</v>
      </c>
      <c r="G192" s="31">
        <f t="shared" si="18"/>
        <v>1.2</v>
      </c>
      <c r="H192" s="31">
        <f>G192+E192</f>
        <v>1.2</v>
      </c>
      <c r="I192" s="31">
        <f>-(D192-F192)</f>
        <v>2</v>
      </c>
      <c r="J192" s="2">
        <f t="shared" si="20"/>
        <v>2</v>
      </c>
      <c r="K192"/>
    </row>
    <row r="193" spans="2:11" ht="12.75">
      <c r="B193" t="s">
        <v>183</v>
      </c>
      <c r="C193">
        <v>1521</v>
      </c>
      <c r="D193" s="2">
        <v>0</v>
      </c>
      <c r="E193" s="2">
        <f t="shared" si="17"/>
        <v>0</v>
      </c>
      <c r="F193" s="2">
        <v>2</v>
      </c>
      <c r="G193" s="2">
        <f t="shared" si="18"/>
        <v>1.2</v>
      </c>
      <c r="H193" s="27">
        <f>E193+G193</f>
        <v>1.2</v>
      </c>
      <c r="I193" s="2">
        <f>IF(D193="","",-(D193-F193))</f>
        <v>2</v>
      </c>
      <c r="J193" s="2">
        <f t="shared" si="20"/>
        <v>2</v>
      </c>
      <c r="K193" s="20"/>
    </row>
    <row r="194" spans="2:13" ht="12.75">
      <c r="B194" s="11" t="s">
        <v>184</v>
      </c>
      <c r="C194">
        <v>1804</v>
      </c>
      <c r="D194" s="2">
        <v>6</v>
      </c>
      <c r="E194" s="2">
        <f>D194*0.4</f>
        <v>2.4000000000000004</v>
      </c>
      <c r="F194" s="2">
        <v>3</v>
      </c>
      <c r="G194" s="2">
        <f>F194*0.6</f>
        <v>1.7999999999999998</v>
      </c>
      <c r="H194" s="27">
        <f>E194+G194</f>
        <v>4.2</v>
      </c>
      <c r="I194" s="2">
        <f>IF(D194="","",-(D194-F194))</f>
        <v>-3</v>
      </c>
      <c r="J194" s="2">
        <f>IF(D194="","",IF((D194-F194)&gt;3,(F194+2)*0.4+F194*0.6,H194))</f>
        <v>4.2</v>
      </c>
      <c r="K194"/>
      <c r="M194" t="s">
        <v>185</v>
      </c>
    </row>
    <row r="195" spans="2:11" ht="12.75">
      <c r="B195" t="s">
        <v>186</v>
      </c>
      <c r="C195">
        <v>1053</v>
      </c>
      <c r="D195" s="2">
        <v>10</v>
      </c>
      <c r="E195" s="2">
        <f>D195*0.4</f>
        <v>4</v>
      </c>
      <c r="F195" s="2">
        <v>5</v>
      </c>
      <c r="G195" s="2">
        <f>F195*0.6</f>
        <v>3</v>
      </c>
      <c r="H195" s="27">
        <f>E195+G195</f>
        <v>7</v>
      </c>
      <c r="I195" s="2">
        <f>IF(D195="","",-(D195-F195))</f>
        <v>-5</v>
      </c>
      <c r="J195" s="2">
        <f>IF(OR(D195="",D195=0),F195,IF((D195-F195)&gt;3,(F195+2)*0.4+F195*0.6,H195))</f>
        <v>5.800000000000001</v>
      </c>
      <c r="K195" s="20"/>
    </row>
    <row r="196" spans="2:11" ht="12.75">
      <c r="B196" t="s">
        <v>187</v>
      </c>
      <c r="C196">
        <v>1339</v>
      </c>
      <c r="E196" s="2">
        <f t="shared" si="17"/>
        <v>0</v>
      </c>
      <c r="F196" s="2">
        <v>5</v>
      </c>
      <c r="G196" s="2">
        <f t="shared" si="18"/>
        <v>3</v>
      </c>
      <c r="H196" s="27">
        <f t="shared" si="19"/>
        <v>3</v>
      </c>
      <c r="I196" s="2">
        <f t="shared" si="15"/>
      </c>
      <c r="J196" s="2">
        <f t="shared" si="20"/>
        <v>5</v>
      </c>
      <c r="K196" s="20"/>
    </row>
    <row r="197" spans="2:11" ht="12.75">
      <c r="B197" t="s">
        <v>188</v>
      </c>
      <c r="C197">
        <v>1806</v>
      </c>
      <c r="E197" s="2">
        <f t="shared" si="17"/>
        <v>0</v>
      </c>
      <c r="F197" s="2">
        <v>2</v>
      </c>
      <c r="G197" s="2">
        <f t="shared" si="18"/>
        <v>1.2</v>
      </c>
      <c r="H197" s="27">
        <f t="shared" si="19"/>
        <v>1.2</v>
      </c>
      <c r="I197" s="2">
        <f t="shared" si="15"/>
      </c>
      <c r="J197" s="2">
        <f t="shared" si="20"/>
        <v>2</v>
      </c>
      <c r="K197" s="20"/>
    </row>
    <row r="198" spans="2:11" ht="12.75" outlineLevel="1">
      <c r="B198" t="s">
        <v>189</v>
      </c>
      <c r="C198">
        <v>2438</v>
      </c>
      <c r="D198" s="31">
        <v>9</v>
      </c>
      <c r="E198" s="31">
        <f t="shared" si="17"/>
        <v>3.6</v>
      </c>
      <c r="F198" s="31">
        <v>5.5</v>
      </c>
      <c r="G198" s="31">
        <f t="shared" si="18"/>
        <v>3.3</v>
      </c>
      <c r="H198" s="31">
        <f t="shared" si="19"/>
        <v>6.9</v>
      </c>
      <c r="I198" s="31">
        <f>IF(D198="","",-(D198-F198))</f>
        <v>-3.5</v>
      </c>
      <c r="J198" s="31">
        <f>IF(D198="","",IF((D198-F198)&gt;3,(F198+2)*0.4+F198*0.6,H198))</f>
        <v>6.3</v>
      </c>
      <c r="K198" s="33" t="s">
        <v>190</v>
      </c>
    </row>
    <row r="199" spans="2:11" ht="12.75">
      <c r="B199" t="s">
        <v>106</v>
      </c>
      <c r="C199">
        <v>2430</v>
      </c>
      <c r="D199" s="2">
        <v>6.5</v>
      </c>
      <c r="E199" s="2">
        <f t="shared" si="17"/>
        <v>2.6</v>
      </c>
      <c r="F199" s="2">
        <v>5</v>
      </c>
      <c r="G199" s="2">
        <f t="shared" si="18"/>
        <v>3</v>
      </c>
      <c r="H199" s="27">
        <f t="shared" si="19"/>
        <v>5.6</v>
      </c>
      <c r="I199" s="2">
        <f>IF(D199="","",-(D199-F199))</f>
        <v>-1.5</v>
      </c>
      <c r="J199" s="2">
        <f>IF(D199="","",IF((D199-F199)&gt;3,(F199+2)*0.4+F199*0.6,H199))</f>
        <v>5.6</v>
      </c>
      <c r="K199" s="20"/>
    </row>
    <row r="200" spans="2:11" ht="12.75">
      <c r="B200" s="15" t="s">
        <v>191</v>
      </c>
      <c r="C200">
        <v>2348</v>
      </c>
      <c r="D200" s="31">
        <v>6</v>
      </c>
      <c r="E200" s="31">
        <f t="shared" si="17"/>
        <v>2.4000000000000004</v>
      </c>
      <c r="F200" s="31">
        <v>3</v>
      </c>
      <c r="G200" s="31">
        <f t="shared" si="18"/>
        <v>1.7999999999999998</v>
      </c>
      <c r="H200" s="31">
        <f t="shared" si="19"/>
        <v>4.2</v>
      </c>
      <c r="I200" s="31">
        <f>IF(D200="","",-(D200-F200))</f>
        <v>-3</v>
      </c>
      <c r="J200" s="31">
        <f>IF(D200="","",IF((D200-F200)&gt;3,(F200+2)*0.4+F200*0.6,H200))</f>
        <v>4.2</v>
      </c>
      <c r="K200" s="33" t="s">
        <v>192</v>
      </c>
    </row>
    <row r="201" spans="2:13" ht="12.75">
      <c r="B201" t="s">
        <v>193</v>
      </c>
      <c r="C201">
        <v>2483</v>
      </c>
      <c r="D201" s="2">
        <v>7</v>
      </c>
      <c r="E201" s="2">
        <f aca="true" t="shared" si="21" ref="E201:E211">D201*0.4</f>
        <v>2.8000000000000003</v>
      </c>
      <c r="F201" s="2">
        <v>1.5</v>
      </c>
      <c r="G201" s="2">
        <f aca="true" t="shared" si="22" ref="G201:G211">F201*0.6</f>
        <v>0.8999999999999999</v>
      </c>
      <c r="H201" s="27">
        <f aca="true" t="shared" si="23" ref="H201:H208">E201+G201</f>
        <v>3.7</v>
      </c>
      <c r="I201" s="2">
        <f aca="true" t="shared" si="24" ref="I201:I212">IF(D201="","",-(D201-F201))</f>
        <v>-5.5</v>
      </c>
      <c r="J201" s="2">
        <f>IF(D201="","",IF((D201-F201)&gt;3,(F201+2)*0.4+F201*0.6,H201))</f>
        <v>2.3</v>
      </c>
      <c r="K201" s="10"/>
      <c r="M201" t="s">
        <v>194</v>
      </c>
    </row>
    <row r="202" spans="2:11" ht="12.75" outlineLevel="1">
      <c r="B202" t="s">
        <v>195</v>
      </c>
      <c r="C202">
        <v>2201</v>
      </c>
      <c r="D202" s="2">
        <v>6.5</v>
      </c>
      <c r="E202" s="2">
        <f t="shared" si="21"/>
        <v>2.6</v>
      </c>
      <c r="F202" s="2">
        <v>2.5</v>
      </c>
      <c r="G202" s="2">
        <f t="shared" si="22"/>
        <v>1.5</v>
      </c>
      <c r="H202" s="27">
        <f t="shared" si="23"/>
        <v>4.1</v>
      </c>
      <c r="I202" s="2">
        <f t="shared" si="24"/>
        <v>-4</v>
      </c>
      <c r="J202" s="2">
        <f>IF(D202="","",IF((D202-F202)&gt;3,(F202+2)*0.4+F202*0.6,H202))</f>
        <v>3.3</v>
      </c>
      <c r="K202" s="10"/>
    </row>
    <row r="203" spans="2:11" ht="12.75">
      <c r="B203" t="s">
        <v>196</v>
      </c>
      <c r="C203">
        <v>2122</v>
      </c>
      <c r="D203" s="2">
        <v>5</v>
      </c>
      <c r="E203" s="2">
        <f t="shared" si="21"/>
        <v>2</v>
      </c>
      <c r="F203" s="2">
        <v>2.5</v>
      </c>
      <c r="G203" s="2">
        <f t="shared" si="22"/>
        <v>1.5</v>
      </c>
      <c r="H203" s="27">
        <f t="shared" si="23"/>
        <v>3.5</v>
      </c>
      <c r="I203" s="2">
        <f t="shared" si="24"/>
        <v>-2.5</v>
      </c>
      <c r="J203" s="2">
        <f>IF(OR(D203="",D203=0),F203,IF((D203-F203)&gt;3,(F203+2)*0.4+F203*0.6,H203))</f>
        <v>3.5</v>
      </c>
      <c r="K203" s="20"/>
    </row>
    <row r="204" spans="2:11" ht="12.75">
      <c r="B204" t="s">
        <v>197</v>
      </c>
      <c r="C204">
        <v>2197</v>
      </c>
      <c r="D204" s="2">
        <v>7.5</v>
      </c>
      <c r="E204" s="2">
        <f t="shared" si="21"/>
        <v>3</v>
      </c>
      <c r="F204" s="2">
        <v>2</v>
      </c>
      <c r="G204" s="2">
        <f t="shared" si="22"/>
        <v>1.2</v>
      </c>
      <c r="H204" s="27">
        <f t="shared" si="23"/>
        <v>4.2</v>
      </c>
      <c r="I204" s="2">
        <f t="shared" si="24"/>
        <v>-5.5</v>
      </c>
      <c r="J204" s="2">
        <f>IF(OR(D204="",D204=0),F204,IF((D204-F204)&gt;3,(F204+2)*0.4+F204*0.6,H204))</f>
        <v>2.8</v>
      </c>
      <c r="K204" s="20"/>
    </row>
    <row r="205" spans="2:13" ht="12.75">
      <c r="B205" s="11" t="s">
        <v>198</v>
      </c>
      <c r="C205">
        <v>2387</v>
      </c>
      <c r="D205" s="2">
        <v>7.5</v>
      </c>
      <c r="E205" s="2">
        <f t="shared" si="21"/>
        <v>3</v>
      </c>
      <c r="F205" s="2">
        <v>2</v>
      </c>
      <c r="G205" s="2">
        <f t="shared" si="22"/>
        <v>1.2</v>
      </c>
      <c r="H205" s="27">
        <f t="shared" si="23"/>
        <v>4.2</v>
      </c>
      <c r="I205" s="2">
        <f t="shared" si="24"/>
        <v>-5.5</v>
      </c>
      <c r="J205" s="2">
        <f>IF(D205="","",IF((D205-F205)&gt;3,(F205+2)*0.4+F205*0.6,H205))</f>
        <v>2.8</v>
      </c>
      <c r="K205" s="10" t="s">
        <v>22</v>
      </c>
      <c r="M205" t="s">
        <v>199</v>
      </c>
    </row>
    <row r="206" spans="2:11" ht="12.75">
      <c r="B206" t="s">
        <v>200</v>
      </c>
      <c r="C206">
        <v>1603</v>
      </c>
      <c r="D206" s="2">
        <v>4</v>
      </c>
      <c r="E206" s="2">
        <f t="shared" si="21"/>
        <v>1.6</v>
      </c>
      <c r="F206" s="2">
        <v>1.5</v>
      </c>
      <c r="G206" s="2">
        <f t="shared" si="22"/>
        <v>0.8999999999999999</v>
      </c>
      <c r="H206" s="27">
        <f t="shared" si="23"/>
        <v>2.5</v>
      </c>
      <c r="I206" s="2">
        <f t="shared" si="24"/>
        <v>-2.5</v>
      </c>
      <c r="J206" s="2">
        <f>IF(OR(D206="",D206=0),F206,IF((D206-F206)&gt;3,(F206+2)*0.4+F206*0.6,H206))</f>
        <v>2.5</v>
      </c>
      <c r="K206" s="20"/>
    </row>
    <row r="207" spans="2:11" ht="12.75">
      <c r="B207" t="s">
        <v>201</v>
      </c>
      <c r="C207">
        <v>2220</v>
      </c>
      <c r="D207" s="2">
        <v>7</v>
      </c>
      <c r="E207" s="2">
        <f t="shared" si="21"/>
        <v>2.8000000000000003</v>
      </c>
      <c r="F207" s="2">
        <v>2</v>
      </c>
      <c r="G207" s="2">
        <f t="shared" si="22"/>
        <v>1.2</v>
      </c>
      <c r="H207" s="28">
        <f t="shared" si="23"/>
        <v>4</v>
      </c>
      <c r="I207" s="2">
        <f t="shared" si="24"/>
        <v>-5</v>
      </c>
      <c r="J207" s="2">
        <f>IF(D207="","",IF((D207-F207)&gt;3,(F207+2)*0.4+F207*0.6,H207))</f>
        <v>2.8</v>
      </c>
      <c r="K207" s="10"/>
    </row>
    <row r="208" spans="2:11" ht="12.75">
      <c r="B208" t="s">
        <v>202</v>
      </c>
      <c r="C208">
        <v>1968</v>
      </c>
      <c r="D208" s="2">
        <v>8</v>
      </c>
      <c r="E208" s="2">
        <f t="shared" si="21"/>
        <v>3.2</v>
      </c>
      <c r="F208" s="2">
        <v>1.5</v>
      </c>
      <c r="G208" s="2">
        <f t="shared" si="22"/>
        <v>0.8999999999999999</v>
      </c>
      <c r="H208" s="27">
        <f t="shared" si="23"/>
        <v>4.1</v>
      </c>
      <c r="I208" s="2">
        <f t="shared" si="24"/>
        <v>-6.5</v>
      </c>
      <c r="J208" s="2">
        <f>IF(OR(D208="",D208=0),F208,IF((D208-F208)&gt;3,(F208+2)*0.4+F208*0.6,H208))</f>
        <v>2.3</v>
      </c>
      <c r="K208" s="20"/>
    </row>
    <row r="209" spans="2:11" ht="12.75">
      <c r="B209" t="s">
        <v>203</v>
      </c>
      <c r="C209">
        <v>2477</v>
      </c>
      <c r="E209" s="2">
        <f t="shared" si="21"/>
        <v>0</v>
      </c>
      <c r="F209" s="2">
        <v>2</v>
      </c>
      <c r="G209" s="2">
        <f t="shared" si="22"/>
        <v>1.2</v>
      </c>
      <c r="H209" s="27"/>
      <c r="I209" s="2">
        <f t="shared" si="24"/>
      </c>
      <c r="J209" s="2">
        <f>IF(OR(D209="",D209=0),F209,IF((D209-F209)&gt;3,(F209+2)*0.4+F209*0.6,H209))</f>
        <v>2</v>
      </c>
      <c r="K209" s="20"/>
    </row>
    <row r="210" spans="2:13" ht="12.75">
      <c r="B210" t="s">
        <v>204</v>
      </c>
      <c r="C210">
        <v>2687</v>
      </c>
      <c r="D210" s="2">
        <v>7</v>
      </c>
      <c r="E210" s="2">
        <f t="shared" si="21"/>
        <v>2.8000000000000003</v>
      </c>
      <c r="F210" s="2">
        <v>4</v>
      </c>
      <c r="G210" s="2">
        <f t="shared" si="22"/>
        <v>2.4</v>
      </c>
      <c r="H210" s="27">
        <f>E210+G210</f>
        <v>5.2</v>
      </c>
      <c r="I210" s="2">
        <f t="shared" si="24"/>
        <v>-3</v>
      </c>
      <c r="J210" s="2">
        <f>IF(D210="","",IF((D210-F210)&gt;3,(F210+2)*0.4+F210*0.6,H210))</f>
        <v>5.2</v>
      </c>
      <c r="K210" s="10"/>
      <c r="M210" s="11"/>
    </row>
    <row r="211" spans="2:11" ht="12.75">
      <c r="B211" t="s">
        <v>205</v>
      </c>
      <c r="C211">
        <v>1812</v>
      </c>
      <c r="D211" s="2">
        <v>7</v>
      </c>
      <c r="E211" s="2">
        <f t="shared" si="21"/>
        <v>2.8000000000000003</v>
      </c>
      <c r="F211" s="2">
        <v>2</v>
      </c>
      <c r="G211" s="2">
        <f t="shared" si="22"/>
        <v>1.2</v>
      </c>
      <c r="H211" s="27">
        <f>E211+G211</f>
        <v>4</v>
      </c>
      <c r="I211" s="2">
        <f t="shared" si="24"/>
        <v>-5</v>
      </c>
      <c r="J211" s="2">
        <f>IF(D211="","",IF((D211-F211)&gt;3,(F211+2)*0.4+F211*0.6,H211))</f>
        <v>2.8</v>
      </c>
      <c r="K211" s="10"/>
    </row>
    <row r="212" spans="2:11" ht="12.75">
      <c r="B212" t="s">
        <v>206</v>
      </c>
      <c r="C212">
        <v>2051</v>
      </c>
      <c r="D212" s="2">
        <v>5.5</v>
      </c>
      <c r="E212" s="2">
        <f aca="true" t="shared" si="25" ref="E212:E222">D212*0.4</f>
        <v>2.2</v>
      </c>
      <c r="F212" s="2">
        <v>1.5</v>
      </c>
      <c r="G212" s="2">
        <f aca="true" t="shared" si="26" ref="G212:G222">F212*0.6</f>
        <v>0.8999999999999999</v>
      </c>
      <c r="H212" s="27">
        <f>E212+G212</f>
        <v>3.1</v>
      </c>
      <c r="I212" s="2">
        <f t="shared" si="24"/>
        <v>-4</v>
      </c>
      <c r="J212" s="2">
        <f>IF(OR(D212="",D212=0),F212,IF((D212-F212)&gt;3,(F212+2)*0.4+F212*0.6,H212))</f>
        <v>2.3</v>
      </c>
      <c r="K212" s="20"/>
    </row>
    <row r="213" spans="2:11" ht="12.75">
      <c r="B213" t="s">
        <v>207</v>
      </c>
      <c r="C213">
        <v>1959</v>
      </c>
      <c r="D213" s="31"/>
      <c r="E213" s="31">
        <f t="shared" si="25"/>
        <v>0</v>
      </c>
      <c r="F213" s="31">
        <v>2.5</v>
      </c>
      <c r="G213" s="31">
        <f t="shared" si="26"/>
        <v>1.5</v>
      </c>
      <c r="H213" s="31">
        <f>G213+E213</f>
        <v>1.5</v>
      </c>
      <c r="I213" s="31">
        <f>-(D213-F213)</f>
        <v>2.5</v>
      </c>
      <c r="J213" s="2">
        <f>IF(OR(D213="",D213=0),F213,IF((D213-F213)&gt;3,(F213+2)*0.4+F213*0.6,H213))</f>
        <v>2.5</v>
      </c>
      <c r="K213"/>
    </row>
    <row r="214" spans="2:11" ht="12.75">
      <c r="B214" s="11" t="s">
        <v>208</v>
      </c>
      <c r="C214">
        <v>2499</v>
      </c>
      <c r="D214" s="31">
        <v>5.5</v>
      </c>
      <c r="E214" s="31">
        <f t="shared" si="25"/>
        <v>2.2</v>
      </c>
      <c r="F214" s="31">
        <v>2.5</v>
      </c>
      <c r="G214" s="31">
        <f t="shared" si="26"/>
        <v>1.5</v>
      </c>
      <c r="H214" s="31">
        <f>E214+G214</f>
        <v>3.7</v>
      </c>
      <c r="I214" s="31">
        <f>IF(D214="","",-(D214-F214))</f>
        <v>-3</v>
      </c>
      <c r="J214" s="31">
        <f>IF(D214="","",IF((D214-F214)&gt;3,(F214+2)*0.4+F214*0.6,H214))</f>
        <v>3.7</v>
      </c>
      <c r="K214" s="33" t="s">
        <v>209</v>
      </c>
    </row>
    <row r="215" spans="2:11" ht="12.75">
      <c r="B215" t="s">
        <v>210</v>
      </c>
      <c r="C215">
        <v>2402</v>
      </c>
      <c r="D215" s="31">
        <v>6</v>
      </c>
      <c r="E215" s="31">
        <f t="shared" si="25"/>
        <v>2.4000000000000004</v>
      </c>
      <c r="F215" s="31">
        <v>3.5</v>
      </c>
      <c r="G215" s="31">
        <f t="shared" si="26"/>
        <v>2.1</v>
      </c>
      <c r="H215" s="31">
        <f>E215+G215</f>
        <v>4.5</v>
      </c>
      <c r="I215" s="31">
        <f>IF(D215="","",-(D215-F215))</f>
        <v>-2.5</v>
      </c>
      <c r="J215" s="31">
        <f>IF(D215="","",IF((D215-F215)&gt;3,(F215+2)*0.4+F215*0.6,H215))</f>
        <v>4.5</v>
      </c>
      <c r="K215" s="33" t="s">
        <v>211</v>
      </c>
    </row>
    <row r="216" spans="2:11" ht="12.75">
      <c r="B216" t="s">
        <v>212</v>
      </c>
      <c r="C216">
        <v>1783</v>
      </c>
      <c r="D216" s="2">
        <v>0</v>
      </c>
      <c r="E216" s="2">
        <f t="shared" si="25"/>
        <v>0</v>
      </c>
      <c r="F216" s="2">
        <v>3.5</v>
      </c>
      <c r="G216" s="2">
        <f t="shared" si="26"/>
        <v>2.1</v>
      </c>
      <c r="H216" s="27">
        <f>E216+G216</f>
        <v>2.1</v>
      </c>
      <c r="I216" s="2">
        <f>IF(D216="","",-(D216-F216))</f>
        <v>3.5</v>
      </c>
      <c r="J216" s="2">
        <f>IF(OR(D216="",D216=0),F216,IF((D216-F216)&gt;3,(F216+2)*0.4+F216*0.6,H216))</f>
        <v>3.5</v>
      </c>
      <c r="K216" s="20"/>
    </row>
    <row r="217" spans="2:11" ht="12.75">
      <c r="B217" t="s">
        <v>213</v>
      </c>
      <c r="C217">
        <v>1881</v>
      </c>
      <c r="D217" s="2">
        <v>7.5</v>
      </c>
      <c r="E217" s="2">
        <f t="shared" si="25"/>
        <v>3</v>
      </c>
      <c r="F217" s="2">
        <v>2</v>
      </c>
      <c r="G217" s="2">
        <f t="shared" si="26"/>
        <v>1.2</v>
      </c>
      <c r="H217" s="27">
        <f>E217+G217</f>
        <v>4.2</v>
      </c>
      <c r="I217" s="2">
        <f>IF(D217="","",-(D217-F217))</f>
        <v>-5.5</v>
      </c>
      <c r="J217" s="2">
        <f>IF(OR(D217="",D217=0),F217,IF((D217-F217)&gt;3,(F217+2)*0.4+F217*0.6,H217))</f>
        <v>2.8</v>
      </c>
      <c r="K217" s="20"/>
    </row>
    <row r="218" spans="2:11" ht="12.75">
      <c r="B218" t="s">
        <v>214</v>
      </c>
      <c r="C218">
        <v>1878</v>
      </c>
      <c r="D218" s="31">
        <v>6</v>
      </c>
      <c r="E218" s="31">
        <f t="shared" si="25"/>
        <v>2.4000000000000004</v>
      </c>
      <c r="F218" s="31">
        <v>1.5</v>
      </c>
      <c r="G218" s="31">
        <f t="shared" si="26"/>
        <v>0.8999999999999999</v>
      </c>
      <c r="H218" s="31">
        <f>G218+E218</f>
        <v>3.3000000000000003</v>
      </c>
      <c r="I218" s="31">
        <f>-(D218-F218)</f>
        <v>-4.5</v>
      </c>
      <c r="J218" s="2">
        <f>IF(OR(D218="",D218=0),F218,IF((D218-F218)&gt;3,(F218+2)*0.4+F218*0.6,H218))</f>
        <v>2.3</v>
      </c>
      <c r="K218"/>
    </row>
    <row r="219" spans="2:13" ht="12.75">
      <c r="B219" t="s">
        <v>215</v>
      </c>
      <c r="C219">
        <v>2519</v>
      </c>
      <c r="D219" s="31">
        <v>6</v>
      </c>
      <c r="E219" s="31">
        <f t="shared" si="25"/>
        <v>2.4000000000000004</v>
      </c>
      <c r="F219" s="31">
        <v>2</v>
      </c>
      <c r="G219" s="31">
        <f t="shared" si="26"/>
        <v>1.2</v>
      </c>
      <c r="H219" s="31">
        <f aca="true" t="shared" si="27" ref="H219:H226">E219+G219</f>
        <v>3.6000000000000005</v>
      </c>
      <c r="I219" s="31">
        <f>IF(D219="","",-(D219-F219))</f>
        <v>-4</v>
      </c>
      <c r="J219" s="31">
        <f>IF(D219="","",IF((D219-F219)&gt;3,(F219+2)*0.4+F219*0.6,H219))</f>
        <v>2.8</v>
      </c>
      <c r="K219" s="33" t="s">
        <v>216</v>
      </c>
      <c r="M219" t="s">
        <v>217</v>
      </c>
    </row>
    <row r="220" spans="2:11" ht="12.75">
      <c r="B220" t="s">
        <v>218</v>
      </c>
      <c r="C220">
        <v>1849</v>
      </c>
      <c r="D220" s="2">
        <v>0</v>
      </c>
      <c r="E220" s="2">
        <f t="shared" si="25"/>
        <v>0</v>
      </c>
      <c r="F220" s="2">
        <v>3.5</v>
      </c>
      <c r="G220" s="2">
        <f t="shared" si="26"/>
        <v>2.1</v>
      </c>
      <c r="H220" s="27">
        <f t="shared" si="27"/>
        <v>2.1</v>
      </c>
      <c r="I220" s="2">
        <f aca="true" t="shared" si="28" ref="I220:I225">IF(D220="","",-(D220-F220))</f>
        <v>3.5</v>
      </c>
      <c r="J220" s="2">
        <f>IF(OR(D220="",D220=0),F220,IF((D220-F220)&gt;3,(F220+2)*0.4+F220*0.6,H220))</f>
        <v>3.5</v>
      </c>
      <c r="K220" s="20"/>
    </row>
    <row r="221" spans="2:11" ht="12.75">
      <c r="B221" t="s">
        <v>219</v>
      </c>
      <c r="C221">
        <v>1519</v>
      </c>
      <c r="D221" s="2">
        <v>5</v>
      </c>
      <c r="E221" s="2">
        <f t="shared" si="25"/>
        <v>2</v>
      </c>
      <c r="F221" s="2">
        <v>2.5</v>
      </c>
      <c r="G221" s="2">
        <f t="shared" si="26"/>
        <v>1.5</v>
      </c>
      <c r="H221" s="27">
        <f t="shared" si="27"/>
        <v>3.5</v>
      </c>
      <c r="I221" s="2">
        <f t="shared" si="28"/>
        <v>-2.5</v>
      </c>
      <c r="J221" s="2">
        <f>IF(OR(D221="",D221=0),F221,IF((D221-F221)&gt;3,(F221+2)*0.4+F221*0.6,H221))</f>
        <v>3.5</v>
      </c>
      <c r="K221" s="20"/>
    </row>
    <row r="222" spans="2:11" ht="12.75">
      <c r="B222" t="s">
        <v>220</v>
      </c>
      <c r="C222">
        <v>1903</v>
      </c>
      <c r="D222" s="2">
        <v>7.5</v>
      </c>
      <c r="E222" s="2">
        <f t="shared" si="25"/>
        <v>3</v>
      </c>
      <c r="F222" s="2">
        <v>4.2</v>
      </c>
      <c r="G222" s="2">
        <f t="shared" si="26"/>
        <v>2.52</v>
      </c>
      <c r="H222" s="27">
        <f t="shared" si="27"/>
        <v>5.52</v>
      </c>
      <c r="I222" s="2">
        <f t="shared" si="28"/>
        <v>-3.3</v>
      </c>
      <c r="J222" s="2">
        <f>IF(OR(D222="",D222=0),F222,IF((D222-F222)&gt;3,(F222+2)*0.4+F222*0.6,H222))</f>
        <v>5</v>
      </c>
      <c r="K222" s="20"/>
    </row>
    <row r="223" spans="2:13" ht="12.75">
      <c r="B223" t="s">
        <v>221</v>
      </c>
      <c r="C223">
        <v>1686</v>
      </c>
      <c r="D223" s="2">
        <v>7</v>
      </c>
      <c r="E223" s="2">
        <f aca="true" t="shared" si="29" ref="E223:E229">D223*0.4</f>
        <v>2.8000000000000003</v>
      </c>
      <c r="F223" s="2">
        <v>1</v>
      </c>
      <c r="G223" s="2">
        <f aca="true" t="shared" si="30" ref="G223:G229">F223*0.6</f>
        <v>0.6</v>
      </c>
      <c r="H223" s="27">
        <f t="shared" si="27"/>
        <v>3.4000000000000004</v>
      </c>
      <c r="I223" s="2">
        <f t="shared" si="28"/>
        <v>-6</v>
      </c>
      <c r="J223" s="2">
        <f>IF(D223="","",IF((D223-F223)&gt;3,(F223+2)*0.4+F223*0.6,H223))</f>
        <v>1.8000000000000003</v>
      </c>
      <c r="K223" s="10"/>
      <c r="M223" t="s">
        <v>222</v>
      </c>
    </row>
    <row r="224" spans="2:11" ht="12.75">
      <c r="B224" t="s">
        <v>223</v>
      </c>
      <c r="C224">
        <v>1752</v>
      </c>
      <c r="D224" s="2">
        <v>3.5</v>
      </c>
      <c r="E224" s="2">
        <f t="shared" si="29"/>
        <v>1.4000000000000001</v>
      </c>
      <c r="F224" s="2">
        <v>1</v>
      </c>
      <c r="G224" s="2">
        <f t="shared" si="30"/>
        <v>0.6</v>
      </c>
      <c r="H224" s="27">
        <f t="shared" si="27"/>
        <v>2</v>
      </c>
      <c r="I224" s="2">
        <f t="shared" si="28"/>
        <v>-2.5</v>
      </c>
      <c r="J224" s="2">
        <f>IF(OR(D224="",D224=0),F224,IF((D224-F224)&gt;3,(F224+2)*0.4+F224*0.6,H224))</f>
        <v>2</v>
      </c>
      <c r="K224" s="20"/>
    </row>
    <row r="225" spans="2:11" ht="12.75">
      <c r="B225" t="s">
        <v>224</v>
      </c>
      <c r="C225">
        <v>1694</v>
      </c>
      <c r="D225" s="2">
        <v>0</v>
      </c>
      <c r="E225" s="2">
        <f t="shared" si="29"/>
        <v>0</v>
      </c>
      <c r="F225" s="2">
        <v>1.5</v>
      </c>
      <c r="G225" s="2">
        <f t="shared" si="30"/>
        <v>0.8999999999999999</v>
      </c>
      <c r="H225" s="27">
        <f t="shared" si="27"/>
        <v>0.8999999999999999</v>
      </c>
      <c r="I225" s="2">
        <f t="shared" si="28"/>
        <v>1.5</v>
      </c>
      <c r="J225" s="2">
        <f>IF(OR(D225="",D225=0),F225,IF((D225-F225)&gt;3,(F225+2)*0.4+F225*0.6,H225))</f>
        <v>1.5</v>
      </c>
      <c r="K225" s="20"/>
    </row>
    <row r="226" spans="2:11" ht="12.75">
      <c r="B226" t="s">
        <v>84</v>
      </c>
      <c r="C226">
        <v>2071</v>
      </c>
      <c r="D226" s="31">
        <v>3</v>
      </c>
      <c r="E226" s="31">
        <f t="shared" si="29"/>
        <v>1.2000000000000002</v>
      </c>
      <c r="F226" s="31">
        <v>2</v>
      </c>
      <c r="G226" s="31">
        <f t="shared" si="30"/>
        <v>1.2</v>
      </c>
      <c r="H226" s="31">
        <f t="shared" si="27"/>
        <v>2.4000000000000004</v>
      </c>
      <c r="I226" s="31">
        <f>D226-F226</f>
        <v>1</v>
      </c>
      <c r="J226" s="2">
        <f>IF(OR(D226="",D226=0),F226,IF((D226-F226)&gt;3,(F226+2)*0.4+F226*0.6,H226))</f>
        <v>2.4000000000000004</v>
      </c>
      <c r="K226"/>
    </row>
    <row r="227" spans="2:12" ht="12.75">
      <c r="B227" t="s">
        <v>225</v>
      </c>
      <c r="C227">
        <v>1325</v>
      </c>
      <c r="D227" s="31"/>
      <c r="E227" s="31">
        <f t="shared" si="29"/>
        <v>0</v>
      </c>
      <c r="F227" s="31">
        <v>2</v>
      </c>
      <c r="G227" s="31">
        <f t="shared" si="30"/>
        <v>1.2</v>
      </c>
      <c r="H227" s="31">
        <f>G227+E227</f>
        <v>1.2</v>
      </c>
      <c r="I227" s="31">
        <f>-(D227-F227)</f>
        <v>2</v>
      </c>
      <c r="J227" s="2">
        <f>IF(OR(D227="",D227=0),F227,IF((D227-F227)&gt;3,(F227+2)*0.4+F227*0.6,H227))</f>
        <v>2</v>
      </c>
      <c r="K227"/>
      <c r="L227" s="11"/>
    </row>
    <row r="228" spans="2:13" ht="12.75">
      <c r="B228" t="s">
        <v>226</v>
      </c>
      <c r="C228">
        <v>2144</v>
      </c>
      <c r="D228" s="2">
        <v>9</v>
      </c>
      <c r="E228" s="2">
        <f t="shared" si="29"/>
        <v>3.6</v>
      </c>
      <c r="F228" s="2">
        <v>1.5</v>
      </c>
      <c r="G228" s="2">
        <f t="shared" si="30"/>
        <v>0.8999999999999999</v>
      </c>
      <c r="H228" s="27">
        <f>IF(I228&gt;3,E228+G228,E228+G228)</f>
        <v>4.5</v>
      </c>
      <c r="I228" s="2">
        <f>-(D228-F228)</f>
        <v>-7.5</v>
      </c>
      <c r="J228" s="2">
        <f>IF(D228="","",IF((D228-F228)&gt;3,(F228+2)*0.4+F228*0.6,H228))</f>
        <v>2.3</v>
      </c>
      <c r="K228" s="10" t="s">
        <v>13</v>
      </c>
      <c r="M228" t="s">
        <v>227</v>
      </c>
    </row>
    <row r="229" spans="2:11" ht="12.75" outlineLevel="1">
      <c r="B229" t="s">
        <v>228</v>
      </c>
      <c r="C229">
        <v>2773</v>
      </c>
      <c r="D229" s="2">
        <v>8</v>
      </c>
      <c r="E229" s="2">
        <f t="shared" si="29"/>
        <v>3.2</v>
      </c>
      <c r="F229" s="2">
        <v>6.5</v>
      </c>
      <c r="G229" s="2">
        <f t="shared" si="30"/>
        <v>3.9</v>
      </c>
      <c r="H229" s="27">
        <f>E229+G229</f>
        <v>7.1</v>
      </c>
      <c r="I229" s="2">
        <f>IF(D229="","",-(D229-F229))</f>
        <v>-1.5</v>
      </c>
      <c r="J229" s="2">
        <f>IF(D229="","",IF((D229-F229)&gt;3,(F229+2)*0.4+F229*0.6,H229))</f>
        <v>7.1</v>
      </c>
      <c r="K229" s="10"/>
    </row>
    <row r="230" spans="2:11" ht="12.75">
      <c r="B230" t="s">
        <v>229</v>
      </c>
      <c r="C230">
        <v>1847</v>
      </c>
      <c r="D230" s="31">
        <v>3.5</v>
      </c>
      <c r="E230" s="31">
        <f aca="true" t="shared" si="31" ref="E230:E235">D230*0.4</f>
        <v>1.4000000000000001</v>
      </c>
      <c r="F230" s="31">
        <v>3</v>
      </c>
      <c r="G230" s="31">
        <f aca="true" t="shared" si="32" ref="G230:G235">F230*0.6</f>
        <v>1.7999999999999998</v>
      </c>
      <c r="H230" s="31">
        <f aca="true" t="shared" si="33" ref="H230:H235">E230+G230</f>
        <v>3.2</v>
      </c>
      <c r="I230" s="31">
        <f>IF(D230="","",-(D230-F230))</f>
        <v>-0.5</v>
      </c>
      <c r="J230" s="31">
        <f>IF(D230="","",IF((D230-F230)&gt;3,(F230+2)*0.4+F230*0.6,H230))</f>
        <v>3.2</v>
      </c>
      <c r="K230" s="33" t="s">
        <v>230</v>
      </c>
    </row>
    <row r="231" spans="2:11" ht="12.75">
      <c r="B231" t="s">
        <v>231</v>
      </c>
      <c r="C231">
        <v>1392</v>
      </c>
      <c r="D231" s="2">
        <v>0</v>
      </c>
      <c r="E231" s="2">
        <f t="shared" si="31"/>
        <v>0</v>
      </c>
      <c r="F231" s="2">
        <v>2</v>
      </c>
      <c r="G231" s="2">
        <f t="shared" si="32"/>
        <v>1.2</v>
      </c>
      <c r="H231" s="27">
        <f t="shared" si="33"/>
        <v>1.2</v>
      </c>
      <c r="I231" s="2">
        <f>IF(D231="","",-(D231-F231))</f>
        <v>2</v>
      </c>
      <c r="J231" s="2">
        <f>IF(OR(D231="",D231=0),F231,IF((D231-F231)&gt;3,(F231+2)*0.4+F231*0.6,H231))</f>
        <v>2</v>
      </c>
      <c r="K231" s="20"/>
    </row>
    <row r="232" spans="2:11" ht="12.75">
      <c r="B232" t="s">
        <v>232</v>
      </c>
      <c r="C232">
        <v>1985</v>
      </c>
      <c r="D232" s="2">
        <v>8</v>
      </c>
      <c r="E232" s="2">
        <f t="shared" si="31"/>
        <v>3.2</v>
      </c>
      <c r="F232" s="2">
        <v>1.5</v>
      </c>
      <c r="G232" s="2">
        <f t="shared" si="32"/>
        <v>0.8999999999999999</v>
      </c>
      <c r="H232" s="27">
        <f t="shared" si="33"/>
        <v>4.1</v>
      </c>
      <c r="I232" s="2">
        <f>IF(D232="","",-(D232-F232))</f>
        <v>-6.5</v>
      </c>
      <c r="J232" s="2">
        <f>IF(OR(D232="",D232=0),F232,IF((D232-F232)&gt;3,(F232+2)*0.4+F232*0.6,H232))</f>
        <v>2.3</v>
      </c>
      <c r="K232" s="20"/>
    </row>
    <row r="233" spans="2:13" ht="12.75">
      <c r="B233" t="s">
        <v>233</v>
      </c>
      <c r="C233">
        <v>2090</v>
      </c>
      <c r="D233" s="31">
        <v>3.5</v>
      </c>
      <c r="E233" s="31">
        <f t="shared" si="31"/>
        <v>1.4000000000000001</v>
      </c>
      <c r="F233" s="31">
        <v>2</v>
      </c>
      <c r="G233" s="31">
        <f t="shared" si="32"/>
        <v>1.2</v>
      </c>
      <c r="H233" s="31">
        <f t="shared" si="33"/>
        <v>2.6</v>
      </c>
      <c r="I233" s="31">
        <f aca="true" t="shared" si="34" ref="I233:I247">IF(D233="","",-(D233-F233))</f>
        <v>-1.5</v>
      </c>
      <c r="J233" s="31">
        <f>IF(D233="","",IF((D233-F233)&gt;3,(F233+2)*0.4+F233*0.6,H233))</f>
        <v>2.6</v>
      </c>
      <c r="K233" s="33" t="s">
        <v>234</v>
      </c>
      <c r="M233" t="s">
        <v>235</v>
      </c>
    </row>
    <row r="234" spans="2:13" ht="12.75">
      <c r="B234" t="s">
        <v>236</v>
      </c>
      <c r="C234">
        <v>1861</v>
      </c>
      <c r="D234" s="31">
        <v>5.5</v>
      </c>
      <c r="E234" s="31">
        <f t="shared" si="31"/>
        <v>2.2</v>
      </c>
      <c r="F234" s="31">
        <v>2</v>
      </c>
      <c r="G234" s="31">
        <f t="shared" si="32"/>
        <v>1.2</v>
      </c>
      <c r="H234" s="31">
        <f t="shared" si="33"/>
        <v>3.4000000000000004</v>
      </c>
      <c r="I234" s="31">
        <f t="shared" si="34"/>
        <v>-3.5</v>
      </c>
      <c r="J234" s="31">
        <f>IF(D234="","",IF((D234-F234)&gt;3,(F234+2)*0.4+F234*0.6,H234))</f>
        <v>2.8</v>
      </c>
      <c r="K234" s="33" t="s">
        <v>237</v>
      </c>
      <c r="M234" t="s">
        <v>238</v>
      </c>
    </row>
    <row r="235" spans="2:11" ht="12.75">
      <c r="B235" t="s">
        <v>239</v>
      </c>
      <c r="C235">
        <v>1947</v>
      </c>
      <c r="D235" s="31">
        <v>3.5</v>
      </c>
      <c r="E235" s="31">
        <f t="shared" si="31"/>
        <v>1.4000000000000001</v>
      </c>
      <c r="F235" s="31">
        <v>6</v>
      </c>
      <c r="G235" s="31">
        <f t="shared" si="32"/>
        <v>3.5999999999999996</v>
      </c>
      <c r="H235" s="31">
        <f t="shared" si="33"/>
        <v>5</v>
      </c>
      <c r="I235" s="31">
        <f t="shared" si="34"/>
        <v>2.5</v>
      </c>
      <c r="J235" s="31">
        <f>IF(D235="","",IF((D235-F235)&gt;3,(F235+2)*0.4+F235*0.6,H235))</f>
        <v>5</v>
      </c>
      <c r="K235" s="33" t="s">
        <v>240</v>
      </c>
    </row>
    <row r="236" spans="2:11" ht="12.75">
      <c r="B236" t="s">
        <v>241</v>
      </c>
      <c r="C236">
        <v>1489</v>
      </c>
      <c r="D236" s="31">
        <v>5</v>
      </c>
      <c r="E236" s="31">
        <f>D236*0.6</f>
        <v>3</v>
      </c>
      <c r="F236" s="31">
        <v>1</v>
      </c>
      <c r="G236" s="31">
        <f>F236*0.4</f>
        <v>0.4</v>
      </c>
      <c r="H236" s="31">
        <f>G236+E236</f>
        <v>3.4</v>
      </c>
      <c r="I236" s="31">
        <f t="shared" si="34"/>
        <v>-4</v>
      </c>
      <c r="J236" s="31">
        <f>IF(D236="","",IF((D236-F236)&gt;3,(F236+2)*0.4+F236*0.6,H236))</f>
        <v>1.8000000000000003</v>
      </c>
      <c r="K236"/>
    </row>
    <row r="237" spans="2:13" ht="12.75">
      <c r="B237" t="s">
        <v>242</v>
      </c>
      <c r="C237">
        <v>2487</v>
      </c>
      <c r="D237" s="31">
        <v>3.5</v>
      </c>
      <c r="E237" s="31">
        <f>D237*0.4</f>
        <v>1.4000000000000001</v>
      </c>
      <c r="F237" s="31">
        <v>1.5</v>
      </c>
      <c r="G237" s="31">
        <f>F237*0.6</f>
        <v>0.8999999999999999</v>
      </c>
      <c r="H237" s="31">
        <f>E237+G237</f>
        <v>2.3</v>
      </c>
      <c r="I237" s="31">
        <f t="shared" si="34"/>
        <v>-2</v>
      </c>
      <c r="J237" s="31">
        <f>IF(D237="","",IF((D237-F237)&gt;3,(F237+2)*0.4+F237*0.6,H237))</f>
        <v>2.3</v>
      </c>
      <c r="K237" s="34"/>
      <c r="M237" t="s">
        <v>243</v>
      </c>
    </row>
    <row r="238" spans="2:11" ht="12.75">
      <c r="B238" t="s">
        <v>244</v>
      </c>
      <c r="C238">
        <v>2032</v>
      </c>
      <c r="D238" s="31"/>
      <c r="E238" s="31"/>
      <c r="F238" s="31">
        <v>5</v>
      </c>
      <c r="G238" s="31"/>
      <c r="H238" s="31"/>
      <c r="I238" s="31">
        <f t="shared" si="34"/>
      </c>
      <c r="J238" s="31">
        <v>5</v>
      </c>
      <c r="K238" s="33"/>
    </row>
    <row r="239" spans="2:11" ht="12.75">
      <c r="B239" t="s">
        <v>245</v>
      </c>
      <c r="C239">
        <v>2210</v>
      </c>
      <c r="D239" s="31"/>
      <c r="E239" s="31"/>
      <c r="F239" s="31">
        <v>1.5</v>
      </c>
      <c r="G239" s="31"/>
      <c r="H239" s="31"/>
      <c r="I239" s="31">
        <f t="shared" si="34"/>
      </c>
      <c r="J239" s="31">
        <v>1.5</v>
      </c>
      <c r="K239" s="33"/>
    </row>
    <row r="240" spans="2:11" ht="12.75">
      <c r="B240" t="s">
        <v>246</v>
      </c>
      <c r="C240">
        <v>2251</v>
      </c>
      <c r="D240" s="31"/>
      <c r="E240" s="31"/>
      <c r="F240" s="31">
        <v>1.5</v>
      </c>
      <c r="G240" s="31"/>
      <c r="H240" s="31"/>
      <c r="I240" s="31">
        <f t="shared" si="34"/>
      </c>
      <c r="J240" s="31">
        <v>1.5</v>
      </c>
      <c r="K240" s="33"/>
    </row>
    <row r="241" spans="2:11" ht="12.75">
      <c r="B241" t="s">
        <v>247</v>
      </c>
      <c r="C241">
        <v>2806</v>
      </c>
      <c r="D241" s="31"/>
      <c r="E241" s="31"/>
      <c r="F241" s="31">
        <v>1.5</v>
      </c>
      <c r="G241" s="31"/>
      <c r="H241" s="31"/>
      <c r="I241" s="31">
        <f t="shared" si="34"/>
      </c>
      <c r="J241" s="31">
        <v>1.5</v>
      </c>
      <c r="K241" s="33"/>
    </row>
    <row r="242" spans="2:11" ht="12.75">
      <c r="B242" t="s">
        <v>248</v>
      </c>
      <c r="C242">
        <v>2760</v>
      </c>
      <c r="D242" s="31"/>
      <c r="E242" s="31"/>
      <c r="F242" s="31">
        <v>1</v>
      </c>
      <c r="G242" s="31"/>
      <c r="H242" s="31"/>
      <c r="I242" s="31">
        <f t="shared" si="34"/>
      </c>
      <c r="J242" s="31">
        <v>1</v>
      </c>
      <c r="K242" s="33"/>
    </row>
    <row r="243" spans="2:11" ht="12.75">
      <c r="B243" t="s">
        <v>249</v>
      </c>
      <c r="C243">
        <v>2892</v>
      </c>
      <c r="D243" s="31"/>
      <c r="E243" s="31"/>
      <c r="F243" s="31">
        <v>1</v>
      </c>
      <c r="G243" s="31"/>
      <c r="H243" s="31"/>
      <c r="I243" s="31">
        <f t="shared" si="34"/>
      </c>
      <c r="J243" s="31">
        <v>1</v>
      </c>
      <c r="K243" s="33"/>
    </row>
    <row r="244" spans="2:11" ht="12.75">
      <c r="B244" t="s">
        <v>250</v>
      </c>
      <c r="C244">
        <v>2577</v>
      </c>
      <c r="D244" s="31"/>
      <c r="E244" s="31"/>
      <c r="F244" s="31">
        <v>4</v>
      </c>
      <c r="G244" s="31"/>
      <c r="H244" s="31"/>
      <c r="I244" s="31">
        <f t="shared" si="34"/>
      </c>
      <c r="J244" s="31">
        <v>4</v>
      </c>
      <c r="K244" s="33"/>
    </row>
    <row r="245" spans="2:11" ht="12.75">
      <c r="B245" t="s">
        <v>251</v>
      </c>
      <c r="C245">
        <v>2385</v>
      </c>
      <c r="D245" s="31"/>
      <c r="E245" s="31"/>
      <c r="F245" s="31">
        <v>1</v>
      </c>
      <c r="G245" s="31"/>
      <c r="H245" s="31"/>
      <c r="I245" s="31">
        <f t="shared" si="34"/>
      </c>
      <c r="J245" s="31">
        <v>1</v>
      </c>
      <c r="K245" s="33"/>
    </row>
    <row r="246" spans="2:11" ht="12.75">
      <c r="B246" t="s">
        <v>252</v>
      </c>
      <c r="C246">
        <v>2172</v>
      </c>
      <c r="D246" s="31"/>
      <c r="E246" s="31"/>
      <c r="F246" s="31">
        <v>1</v>
      </c>
      <c r="G246" s="31"/>
      <c r="H246" s="31"/>
      <c r="I246" s="31">
        <f t="shared" si="34"/>
      </c>
      <c r="J246" s="31">
        <v>1</v>
      </c>
      <c r="K246" s="33"/>
    </row>
    <row r="247" spans="2:11" ht="12.75">
      <c r="B247" t="s">
        <v>253</v>
      </c>
      <c r="C247">
        <v>2661</v>
      </c>
      <c r="D247" s="31"/>
      <c r="E247" s="31"/>
      <c r="F247" s="31">
        <v>0</v>
      </c>
      <c r="G247" s="31"/>
      <c r="H247" s="31"/>
      <c r="I247" s="31">
        <f t="shared" si="34"/>
      </c>
      <c r="J247" s="31">
        <v>0</v>
      </c>
      <c r="K247" s="33"/>
    </row>
    <row r="248" spans="4:11" ht="12.75">
      <c r="D248" s="31"/>
      <c r="E248" s="31"/>
      <c r="F248" s="31"/>
      <c r="G248" s="31"/>
      <c r="H248" s="31"/>
      <c r="I248" s="31"/>
      <c r="J248" s="31"/>
      <c r="K248" s="33"/>
    </row>
    <row r="249" ht="12.75">
      <c r="K249" s="20"/>
    </row>
    <row r="250" spans="11:13" ht="15.75">
      <c r="K250" s="10"/>
      <c r="M250" s="21"/>
    </row>
    <row r="251" ht="15.75">
      <c r="B251" s="22" t="s">
        <v>15</v>
      </c>
    </row>
    <row r="252" ht="18.75">
      <c r="B252" s="23" t="s">
        <v>16</v>
      </c>
    </row>
    <row r="253" ht="18.75">
      <c r="B253" s="23" t="s">
        <v>23</v>
      </c>
    </row>
    <row r="254" ht="18.75">
      <c r="B254" s="24" t="s">
        <v>17</v>
      </c>
    </row>
    <row r="255" ht="15.75">
      <c r="B255" s="25" t="s">
        <v>18</v>
      </c>
    </row>
    <row r="256" ht="12.75">
      <c r="B256" s="20" t="s">
        <v>26</v>
      </c>
    </row>
    <row r="258" ht="12.75">
      <c r="K258" s="3" t="s">
        <v>19</v>
      </c>
    </row>
    <row r="259" ht="12.75">
      <c r="K259" s="3" t="s">
        <v>20</v>
      </c>
    </row>
  </sheetData>
  <sheetProtection selectLockedCells="1" selectUnlockedCells="1"/>
  <mergeCells count="3">
    <mergeCell ref="A1:N1"/>
    <mergeCell ref="A2:N2"/>
    <mergeCell ref="A3:N3"/>
  </mergeCells>
  <hyperlinks>
    <hyperlink ref="K8" r:id="rId1" display="doris_kav@hotmail.com"/>
    <hyperlink ref="B256" r:id="rId2" display="Παρακαλούνται να επικοινωνήσουνε άμεσα με ον διδάσκοντα στο email lantzos@teiser.gr μέχρι 14/2/11"/>
    <hyperlink ref="K155" r:id="rId3" display="eleni_nani21090@hotmail.com"/>
    <hyperlink ref="K156" r:id="rId4" display="xatzigiannena_vasoula@hotmail.com"/>
    <hyperlink ref="K160" r:id="rId5" display="anastasiaplous@gmail.com"/>
    <hyperlink ref="K184" r:id="rId6" display="natsisXr@hotmail.com"/>
    <hyperlink ref="K198" r:id="rId7" display="sakis89@gmail.com"/>
    <hyperlink ref="K200" r:id="rId8" display="devil.gr@windowslive.com"/>
    <hyperlink ref="K214" r:id="rId9" display="joalata@yahoo.gr"/>
    <hyperlink ref="K215" r:id="rId10" display="thomai_tsouka@hotmail.com"/>
    <hyperlink ref="K219" r:id="rId11" display="gr_natasa@hotmail.com"/>
    <hyperlink ref="K228" r:id="rId12" display="doris_kav@hotmail.com"/>
    <hyperlink ref="K230" r:id="rId13" display="ioan_dimi@hotmail.com"/>
    <hyperlink ref="K233" r:id="rId14" display="lestat.n@hotmail.com"/>
    <hyperlink ref="K234" r:id="rId15" display="stlk_5671@hotmail.com"/>
    <hyperlink ref="K235" r:id="rId16" display="xentyp@hotmail.com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</cp:lastModifiedBy>
  <cp:lastPrinted>2012-08-18T07:56:23Z</cp:lastPrinted>
  <dcterms:created xsi:type="dcterms:W3CDTF">2012-02-09T07:51:50Z</dcterms:created>
  <dcterms:modified xsi:type="dcterms:W3CDTF">2012-08-19T15:53:08Z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